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00" activeTab="10"/>
  </bookViews>
  <sheets>
    <sheet name="一般公共预算收入表" sheetId="1" r:id="rId1"/>
    <sheet name="一般公共预算支出表" sheetId="2" r:id="rId2"/>
    <sheet name="本级一般公共预算支出表" sheetId="3" r:id="rId3"/>
    <sheet name="本级一般公共预算基本支出表" sheetId="4" r:id="rId4"/>
    <sheet name="长治市二○一八年一般公共预算税收返还和转移支付表" sheetId="5" r:id="rId5"/>
    <sheet name="政府一般债务限额和余额情况表" sheetId="6" r:id="rId6"/>
    <sheet name="一般公共预算三公经费预算" sheetId="7" r:id="rId7"/>
    <sheet name="政府性基金收入表" sheetId="8" r:id="rId8"/>
    <sheet name="政府性基金支出表" sheetId="9" r:id="rId9"/>
    <sheet name="政府性基金转移支付表" sheetId="10" r:id="rId10"/>
    <sheet name="政府专项债务限额和余额情况表" sheetId="11" r:id="rId11"/>
    <sheet name="国有资本经营预算收入表" sheetId="12" r:id="rId12"/>
    <sheet name="国有资本经营预算支出表" sheetId="13" r:id="rId13"/>
    <sheet name="社会保险基金收入表" sheetId="14" r:id="rId14"/>
    <sheet name="社会保险基金支出表" sheetId="15" r:id="rId15"/>
    <sheet name="专项转移支付分地区公开表" sheetId="16" r:id="rId16"/>
    <sheet name="专项转移支付分项目公开表" sheetId="17" r:id="rId17"/>
  </sheets>
  <definedNames>
    <definedName name="_xlnm.Print_Titles" localSheetId="2">本级一般公共预算支出表!$4:$4</definedName>
    <definedName name="_xlnm.Print_Area" localSheetId="9">政府性基金转移支付表!$A$1:$I$22</definedName>
  </definedNames>
  <calcPr calcId="144525"/>
</workbook>
</file>

<file path=xl/sharedStrings.xml><?xml version="1.0" encoding="utf-8"?>
<sst xmlns="http://schemas.openxmlformats.org/spreadsheetml/2006/main" count="484">
  <si>
    <t>表一</t>
  </si>
  <si>
    <t>长治市二○一八年一般公共预算收入表</t>
  </si>
  <si>
    <t>单位：万元</t>
  </si>
  <si>
    <t>收入项目</t>
  </si>
  <si>
    <t>2017年完成数</t>
  </si>
  <si>
    <t>2018年预算数</t>
  </si>
  <si>
    <t>为2017年完成数%</t>
  </si>
  <si>
    <t>备注</t>
  </si>
  <si>
    <t>一、税收收入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</si>
  <si>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</si>
  <si>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营业税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</si>
  <si>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</si>
  <si>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</si>
  <si>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</si>
  <si>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</si>
  <si>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</si>
  <si>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</si>
  <si>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</si>
  <si>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</si>
  <si>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车船税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</si>
  <si>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</si>
  <si>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</si>
  <si>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烟叶税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</si>
  <si>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环境保护税</t>
    </r>
  </si>
  <si>
    <t>二、非税收入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</si>
  <si>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</si>
  <si>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</si>
  <si>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</si>
  <si>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国有资本经营收入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</si>
  <si>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国有资源（资产）有偿使用收入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</si>
  <si>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捐赠收入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</si>
  <si>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政府住房基金收入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</si>
  <si>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其他收入</t>
    </r>
  </si>
  <si>
    <t xml:space="preserve"> </t>
  </si>
  <si>
    <t>收入合计</t>
  </si>
  <si>
    <t>转移性收入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</si>
  <si>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上级补助收入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</si>
  <si>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返还性收入</t>
    </r>
  </si>
  <si>
    <t xml:space="preserve">      所得税基数返还收入 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</si>
  <si>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成品油税费改革税收返还收入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</si>
  <si>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增值税税收返还收入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</si>
  <si>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消费税税收返还收入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</si>
  <si>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增值税五五分享税收返还收入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</si>
  <si>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一般性转移支付收入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</si>
  <si>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均衡性转移支付收入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</si>
  <si>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县级基本财力保障机制奖补资金收入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</si>
  <si>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结算补助收入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</si>
  <si>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资源枯竭型城市转移支付补助收入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</si>
  <si>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成品油税费改革转移支付补助收入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</si>
  <si>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基层公检法司转移支付收入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</si>
  <si>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城乡义务教育转移支付收入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</si>
  <si>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基本养老金转移支付收入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</si>
  <si>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城乡居民医疗保险转移支付收入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</si>
  <si>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农村综合改革转移支付收入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</si>
  <si>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产粮（油）大县奖励资金收入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</si>
  <si>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重点生态功能区转移支付收入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</si>
  <si>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固定数额补助收入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</si>
  <si>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革命老区转移支付收入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</si>
  <si>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贫困地区转移支付收入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</si>
  <si>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其他一般性转移支付收入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</si>
  <si>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专项转移支付收入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</si>
  <si>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上年结余收入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</si>
  <si>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调入资金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</si>
  <si>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调入预算稳定调节基金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</si>
  <si>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从政府性基金预算调入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</si>
  <si>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从其他资金调入</t>
    </r>
  </si>
  <si>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地方政府一般债务收入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</si>
  <si>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地方政府一般债务转贷收入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</si>
  <si>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接受其他地区援助收入</t>
    </r>
  </si>
  <si>
    <t>收入总计</t>
  </si>
  <si>
    <t>表二</t>
  </si>
  <si>
    <t>长治市二○一八年一般公共预算支出表</t>
  </si>
  <si>
    <r>
      <rPr>
        <sz val="11"/>
        <rFont val="宋体"/>
        <charset val="134"/>
      </rPr>
      <t>2017年</t>
    </r>
    <r>
      <rPr>
        <sz val="11"/>
        <rFont val="宋体"/>
        <charset val="134"/>
      </rPr>
      <t xml:space="preserve">
</t>
    </r>
    <r>
      <rPr>
        <sz val="11"/>
        <rFont val="宋体"/>
        <charset val="134"/>
      </rPr>
      <t>备案预算数</t>
    </r>
  </si>
  <si>
    <t>其中：当年财力安排数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</si>
  <si>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</si>
  <si>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</si>
  <si>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</si>
  <si>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</si>
  <si>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</si>
  <si>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</si>
  <si>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</si>
  <si>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</si>
  <si>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</si>
  <si>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</si>
  <si>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</si>
  <si>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</si>
  <si>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</si>
  <si>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</si>
  <si>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</si>
  <si>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</si>
  <si>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十七、国土海洋气象等支出</t>
  </si>
  <si>
    <t>十八、住房保障支出</t>
  </si>
  <si>
    <t>十九、粮油物资储备支出</t>
  </si>
  <si>
    <t>二十、预备费</t>
  </si>
  <si>
    <t>二十一、国债还本付息支出</t>
  </si>
  <si>
    <t>二十二、其他支出</t>
  </si>
  <si>
    <t>公共财政预算支出合计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</si>
  <si>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上解支出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</si>
  <si>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调出资金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</si>
  <si>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地方政府债券还本</t>
    </r>
  </si>
  <si>
    <t>公共财政预算支出总计</t>
  </si>
  <si>
    <t>表三</t>
  </si>
  <si>
    <t>长治市本级二○一八年一般公共预算支出表</t>
  </si>
  <si>
    <t>增、减100%</t>
  </si>
  <si>
    <t>一、一般公共服务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</si>
  <si>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人大事务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</si>
  <si>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政协事务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</si>
  <si>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政府办公厅(室)及相关机构事务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</si>
  <si>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发展与改革事务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</si>
  <si>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统计信息事务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</si>
  <si>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财政事务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</si>
  <si>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税收事务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</si>
  <si>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审计事务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</si>
  <si>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海关事务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</si>
  <si>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人力资源事务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</si>
  <si>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纪检监察事务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</si>
  <si>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商贸事务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</si>
  <si>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知识产权事务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</si>
  <si>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工商行政管理事务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</si>
  <si>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质量技术监督与检验检疫事务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</si>
  <si>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民族事务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</si>
  <si>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宗教事务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</si>
  <si>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港澳台侨事务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</si>
  <si>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档案事务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</si>
  <si>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民主党派及工商联事务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</si>
  <si>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群众团体事务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</si>
  <si>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党委办公厅（室）及相关机构事务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</si>
  <si>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组织事务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</si>
  <si>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宣传事务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</si>
  <si>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统战事务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</si>
  <si>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对外联络事务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</si>
  <si>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其他共产党事务支出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</si>
  <si>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其他一般公共服务支出</t>
    </r>
  </si>
  <si>
    <t>二、外交支出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</si>
  <si>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对外合作与交流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</si>
  <si>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其他外交支出</t>
    </r>
  </si>
  <si>
    <t>三、国防支出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</si>
  <si>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国防动员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</si>
  <si>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其他国防支出</t>
    </r>
  </si>
  <si>
    <t>四、公共安全支出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</si>
  <si>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武装警察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</si>
  <si>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公安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</si>
  <si>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国家安全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</si>
  <si>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检察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</si>
  <si>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法院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</si>
  <si>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司法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</si>
  <si>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监狱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</si>
  <si>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强制隔离戒毒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</si>
  <si>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国家保密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</si>
  <si>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缉私警察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</si>
  <si>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海警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</si>
  <si>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其他公共安全支出</t>
    </r>
  </si>
  <si>
    <t>五、教育支出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</si>
  <si>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教育管理事务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</si>
  <si>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普通教育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</si>
  <si>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职业教育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</si>
  <si>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成人教育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</si>
  <si>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广播电视教育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</si>
  <si>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留学教育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</si>
  <si>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特殊教育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</si>
  <si>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进修及培训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</si>
  <si>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教育费附加安排的支出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</si>
  <si>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其他教育支出</t>
    </r>
  </si>
  <si>
    <t>六、科学技术支出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</si>
  <si>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科学技术管理事务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</si>
  <si>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基础研究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</si>
  <si>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应用研究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</si>
  <si>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技术研究与开发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</si>
  <si>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科技条件与服务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</si>
  <si>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社会科学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</si>
  <si>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科学技术普及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</si>
  <si>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科技交流与合作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</si>
  <si>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科技重大项目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</si>
  <si>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其他科学技术支出</t>
    </r>
  </si>
  <si>
    <t>七、文化体育与传媒支出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</si>
  <si>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文化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</si>
  <si>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文物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</si>
  <si>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体育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</si>
  <si>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新闻出版广播影视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</si>
  <si>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其他文化体育与传媒支出</t>
    </r>
  </si>
  <si>
    <t>八、社会保障和就业支出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</si>
  <si>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人力资源和社会保障管理事务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</si>
  <si>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民政管理事务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</si>
  <si>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补充全国社会保障基金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</si>
  <si>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行政事业单位离退休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</si>
  <si>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企业改革补助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</si>
  <si>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就业补助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</si>
  <si>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抚恤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</si>
  <si>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退役安置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</si>
  <si>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社会福利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</si>
  <si>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残疾人事业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</si>
  <si>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自然灾害生活救助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</si>
  <si>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红十字事业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</si>
  <si>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最低生活保障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</si>
  <si>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临时救助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</si>
  <si>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特困人员救助供养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</si>
  <si>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补充道路交通事故社会救助基金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</si>
  <si>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其他生活救助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</si>
  <si>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财政对基本养老保险基金的补助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</si>
  <si>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财政对其他社会保险基金的补助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</si>
  <si>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其他社会保障和就业支出</t>
    </r>
  </si>
  <si>
    <t>九、医疗卫生与计划生育支出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</si>
  <si>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医疗卫生与计划生育管理事务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</si>
  <si>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公立医院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</si>
  <si>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基层医疗卫生机构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</si>
  <si>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公共卫生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</si>
  <si>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中医药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</si>
  <si>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计划生育事务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</si>
  <si>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食品和药品监督管理事务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</si>
  <si>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</si>
  <si>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财政对基本医疗保险基金的补助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</si>
  <si>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医疗救助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</si>
  <si>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优抚对象医疗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</si>
  <si>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其他医疗卫生与计划生育支出</t>
    </r>
  </si>
  <si>
    <t>十、节能环保支出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</si>
  <si>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环境保护管理事务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</si>
  <si>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环境监测与监察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</si>
  <si>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污染防治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</si>
  <si>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自然生态保护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</si>
  <si>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天然林保护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</si>
  <si>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退耕还林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</si>
  <si>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风沙荒漠治理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</si>
  <si>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退牧还草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</si>
  <si>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已垦草原退耕还草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</si>
  <si>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能源节约利用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</si>
  <si>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污染减排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</si>
  <si>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可再生能源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</si>
  <si>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循环经济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</si>
  <si>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能源管理事务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</si>
  <si>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其他节能环保支出</t>
    </r>
  </si>
  <si>
    <t>十一、城乡社区支出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</si>
  <si>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城乡社区管理事务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</si>
  <si>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城乡社区规划与管理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</si>
  <si>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城乡社区公共设施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</si>
  <si>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城乡社区环境卫生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</si>
  <si>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建设市场管理与监督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</si>
  <si>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其他城乡社区支出</t>
    </r>
  </si>
  <si>
    <t>十二、农林水支出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</si>
  <si>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农业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</si>
  <si>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林业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</si>
  <si>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水利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</si>
  <si>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南水北调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</si>
  <si>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扶贫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</si>
  <si>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农业综合开发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</si>
  <si>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农村综合改革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</si>
  <si>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普惠金融发展支出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</si>
  <si>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目标价格补贴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</si>
  <si>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其他农林水支出</t>
    </r>
  </si>
  <si>
    <t>十三、交通运输支出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</si>
  <si>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公路水路运输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</si>
  <si>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铁路运输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</si>
  <si>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民用航空运输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</si>
  <si>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成品油价格改革对交通运输的补贴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</si>
  <si>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邮政业支出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</si>
  <si>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车辆购置税支出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</si>
  <si>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其他交通运输支出</t>
    </r>
  </si>
  <si>
    <t>十四、资源勘探信息等支出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</si>
  <si>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资源勘探开发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</si>
  <si>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制造业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</si>
  <si>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建筑业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</si>
  <si>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工业和信息产业监管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</si>
  <si>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安全生产监管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</si>
  <si>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国有资产监管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</si>
  <si>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支持中小企业发展和管理支出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</si>
  <si>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其他资源勘探信息等支出</t>
    </r>
  </si>
  <si>
    <t>十五、商业服务业等支出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</si>
  <si>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商业流通事务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</si>
  <si>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旅游业管理与服务支出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</si>
  <si>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涉外发展服务支出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</si>
  <si>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其他商业服务业等支出</t>
    </r>
  </si>
  <si>
    <t>十六、金融支出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</si>
  <si>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金融部门行政支出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</si>
  <si>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金融发展支出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</si>
  <si>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其他金融支出</t>
    </r>
  </si>
  <si>
    <t>十七、援助其他地区支出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</si>
  <si>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一般公共服务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</si>
  <si>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教育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</si>
  <si>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文化体育与传媒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</si>
  <si>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医疗卫生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</si>
  <si>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节能环保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</si>
  <si>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交通运输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</si>
  <si>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住房保障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</si>
  <si>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其他支出</t>
    </r>
  </si>
  <si>
    <t>十八、国土海洋气象等支出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</si>
  <si>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国土资源事务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</si>
  <si>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海洋管理事务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</si>
  <si>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测绘事务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</si>
  <si>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地震事务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</si>
  <si>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气象事务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</si>
  <si>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其他国土海洋气象等支出</t>
    </r>
  </si>
  <si>
    <t>十九、住房保障支出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</si>
  <si>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保障性安居工程支出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</si>
  <si>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</si>
  <si>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城乡社区住宅</t>
    </r>
  </si>
  <si>
    <t>二十、粮油物资储备支出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</si>
  <si>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粮油事务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</si>
  <si>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物资事务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</si>
  <si>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能源储备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</si>
  <si>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粮油储备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</si>
  <si>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重要商品储备</t>
    </r>
  </si>
  <si>
    <t>二十一、预备费</t>
  </si>
  <si>
    <t>二十二、债务付息支出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</si>
  <si>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地方政府一般债务付息支出</t>
    </r>
  </si>
  <si>
    <t>二十三、债务发行费用支出</t>
  </si>
  <si>
    <t>二十四、其他支出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</si>
  <si>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年初预留</t>
    </r>
  </si>
  <si>
    <t>支出合计</t>
  </si>
  <si>
    <t>表四</t>
  </si>
  <si>
    <t>长治市本级二○一八年一般公共预算基本支出分经济科目表</t>
  </si>
  <si>
    <t>经济科目名称</t>
  </si>
  <si>
    <t>总计</t>
  </si>
  <si>
    <t>一、机关工资福利支出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</si>
  <si>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工资奖金津补贴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</si>
  <si>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社会保障缴费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</si>
  <si>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住房公积金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</si>
  <si>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其他工资福利支出</t>
    </r>
  </si>
  <si>
    <t>二、机关商品和服务支出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</si>
  <si>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办公经费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</si>
  <si>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会议费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</si>
  <si>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培训费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</si>
  <si>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专用材料购置费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</si>
  <si>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委托业务费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</si>
  <si>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公务接待费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</si>
  <si>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公务用车运行维护费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</si>
  <si>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维修(护)费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</si>
  <si>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其他商品和服务支出</t>
    </r>
  </si>
  <si>
    <t>三、对事业单位经常性补助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</si>
  <si>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工资福利支出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</si>
  <si>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商品和服务支出</t>
    </r>
  </si>
  <si>
    <t>四、对个人和家庭的补助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</si>
  <si>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社会福利和救助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</si>
  <si>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助学金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</si>
  <si>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离退休费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</si>
  <si>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其他对个人和家庭的补助</t>
    </r>
  </si>
  <si>
    <t>表五</t>
  </si>
  <si>
    <t>长治市二○一八年一般公共预算税收返还和转移支付表</t>
  </si>
  <si>
    <t>表六</t>
  </si>
  <si>
    <t>长治市2017年政府一般债务限额和余额情况表</t>
  </si>
  <si>
    <t>单位:万元</t>
  </si>
  <si>
    <t xml:space="preserve">地区名称
</t>
  </si>
  <si>
    <t>一般债务限额</t>
  </si>
  <si>
    <t>一般债务余额</t>
  </si>
  <si>
    <t>专项债务限额</t>
  </si>
  <si>
    <t>专项债务余额</t>
  </si>
  <si>
    <t>全市合计</t>
  </si>
  <si>
    <t xml:space="preserve">        其中：长治市本级</t>
  </si>
  <si>
    <t>表七</t>
  </si>
  <si>
    <t>2018年三公经费预算</t>
  </si>
  <si>
    <t>项目</t>
  </si>
  <si>
    <t>2017年预算数</t>
  </si>
  <si>
    <t>增减变动情况情况</t>
  </si>
  <si>
    <t>合计</t>
  </si>
  <si>
    <t>公务接待费</t>
  </si>
  <si>
    <t>公务用车运行维护费</t>
  </si>
  <si>
    <t>公务出国出境费</t>
  </si>
  <si>
    <t>公务用车购置费</t>
  </si>
  <si>
    <t>表八</t>
  </si>
  <si>
    <t>长治市本级二○一八年政府性基金收入表</t>
  </si>
  <si>
    <r>
      <rPr>
        <sz val="12"/>
        <rFont val="宋体"/>
        <charset val="134"/>
      </rPr>
      <t>2017年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完成数</t>
    </r>
  </si>
  <si>
    <r>
      <rPr>
        <sz val="12"/>
        <rFont val="宋体"/>
        <charset val="134"/>
      </rPr>
      <t>2018年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预算数</t>
    </r>
  </si>
  <si>
    <t>政府性基金收入合计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</si>
  <si>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</si>
  <si>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</si>
  <si>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</si>
  <si>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</si>
  <si>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</si>
  <si>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六、其他政府性基金收入</t>
  </si>
  <si>
    <t>表九</t>
  </si>
  <si>
    <t>长治市本级二○一八年政府性基金支出表</t>
  </si>
  <si>
    <r>
      <rPr>
        <sz val="12"/>
        <rFont val="宋体"/>
        <charset val="134"/>
      </rPr>
      <t>2017年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备案预算数</t>
    </r>
  </si>
  <si>
    <t>为2017年备案预算数%</t>
  </si>
  <si>
    <t>政府性基金支出合计</t>
  </si>
  <si>
    <t>一、社会保障和就业支出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</si>
  <si>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大中型水库移民后期扶持基金支出</t>
    </r>
  </si>
  <si>
    <t>二、城乡社区支出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</si>
  <si>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国有土地使用权出让收入及对应专项债务收入安排的支出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</si>
  <si>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城市公用事业附加及对应专项债务收入安排的支出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</si>
  <si>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国有土地收益基金及对应专项债务收入安排的支出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</si>
  <si>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农业土地开发资金及对应专项债务收入安排的支出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</si>
  <si>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污水处理费收入及对应专项债务收入安排的支出</t>
    </r>
  </si>
  <si>
    <t>三、资源勘探信息等支出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</si>
  <si>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散装水泥专项资金及对应专项债务收入安排的支出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</si>
  <si>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新型墙体材料专项基金及对应专项债务收入安排的支出</t>
    </r>
  </si>
  <si>
    <t>四、其他支出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</si>
  <si>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其他政府性基金及对应专项债务收入安排的支出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</si>
  <si>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彩票发行销售机构业务费安排的支出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</si>
  <si>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彩票公益金及对应专项债务收入安排的支出</t>
    </r>
  </si>
  <si>
    <t>表十</t>
  </si>
  <si>
    <t>说明：2018年我市政府性基金年初预算不涉及对下转移支付。</t>
  </si>
  <si>
    <t>表十一</t>
  </si>
  <si>
    <t>长治市2017年政府专项债务限额和余额情况表</t>
  </si>
  <si>
    <t>表十二</t>
  </si>
  <si>
    <t>长治市本级二○一八年国有资本经营预算收入表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</si>
  <si>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目</t>
    </r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</si>
  <si>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</si>
  <si>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</si>
  <si>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</si>
  <si>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</si>
  <si>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</si>
  <si>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</si>
  <si>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</si>
  <si>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上年结转</t>
  </si>
  <si>
    <t>收 入 总 计</t>
  </si>
  <si>
    <t xml:space="preserve">表十三 </t>
  </si>
  <si>
    <t>长治市本级二○一八年国有资本经营预算支出表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</si>
  <si>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</si>
  <si>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</si>
  <si>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</si>
  <si>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</si>
  <si>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</si>
  <si>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>支 出 合 计</t>
  </si>
  <si>
    <t>国有资本经营预算转移支付支出</t>
  </si>
  <si>
    <t>国有资本经营预算调出资金</t>
  </si>
  <si>
    <t>结转下年</t>
  </si>
  <si>
    <t>支 出 总 计</t>
  </si>
  <si>
    <t>表十四</t>
  </si>
  <si>
    <t>长治市二○一八年社会保险基金预算收入表</t>
  </si>
  <si>
    <r>
      <rPr>
        <sz val="12"/>
        <color rgb="FF000000"/>
        <rFont val="宋体"/>
        <charset val="134"/>
      </rPr>
      <t>项</t>
    </r>
    <r>
      <rPr>
        <sz val="12"/>
        <color rgb="FF000000"/>
        <rFont val="宋体"/>
        <charset val="134"/>
      </rPr>
      <t xml:space="preserve">        </t>
    </r>
    <r>
      <rPr>
        <sz val="12"/>
        <color rgb="FF000000"/>
        <rFont val="宋体"/>
        <charset val="134"/>
      </rPr>
      <t>目</t>
    </r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</si>
  <si>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</si>
  <si>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</si>
  <si>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</si>
  <si>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</si>
  <si>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</si>
  <si>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</si>
  <si>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</si>
  <si>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</si>
  <si>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收入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</si>
  <si>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1、保险费收入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</si>
  <si>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2、利息收入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</si>
  <si>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3、财政补贴收入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</si>
  <si>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4、委托投资收益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</si>
  <si>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5、其他收入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</si>
  <si>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6、转移收入</t>
    </r>
  </si>
  <si>
    <t>表十五</t>
  </si>
  <si>
    <t>长治市二○一八年社会保险基金预算支出表</t>
  </si>
  <si>
    <t>支出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</si>
  <si>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1、社会保险待遇支出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</si>
  <si>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2、其他支出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</si>
  <si>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3、转移支出</t>
    </r>
  </si>
  <si>
    <t>表十六</t>
  </si>
  <si>
    <t>长治市二○一八年专项转移支付分地区公开表</t>
  </si>
  <si>
    <t>城  区</t>
  </si>
  <si>
    <t>郊  区</t>
  </si>
  <si>
    <t>长治县</t>
  </si>
  <si>
    <t>潞城市</t>
  </si>
  <si>
    <t>屯留县</t>
  </si>
  <si>
    <t>长子县</t>
  </si>
  <si>
    <t>壶关县</t>
  </si>
  <si>
    <t>平顺县</t>
  </si>
  <si>
    <t>黎城县</t>
  </si>
  <si>
    <t>武乡县</t>
  </si>
  <si>
    <t>沁  县</t>
  </si>
  <si>
    <t>沁源县</t>
  </si>
  <si>
    <t>高新区</t>
  </si>
  <si>
    <t>表十七</t>
  </si>
  <si>
    <t>长治市二○一八年专项转移支付分项目公开表</t>
  </si>
  <si>
    <t>项　　　目</t>
  </si>
  <si>
    <t xml:space="preserve"> 全市农村会计培训配套经费</t>
  </si>
  <si>
    <t>第四次经济普查</t>
  </si>
  <si>
    <t xml:space="preserve">  学前资助配套费</t>
  </si>
  <si>
    <t xml:space="preserve">  民办代课教师教龄补贴</t>
  </si>
  <si>
    <t xml:space="preserve">   村村通广播直播卫星设备维护费市配套</t>
  </si>
  <si>
    <t xml:space="preserve">  农村文化建设</t>
  </si>
  <si>
    <t xml:space="preserve">  乡村道路养护</t>
  </si>
  <si>
    <t xml:space="preserve">   农村地灾治理搬迁</t>
  </si>
  <si>
    <t xml:space="preserve">        长子县慈林山煤矿地质环境治理项目</t>
  </si>
  <si>
    <t xml:space="preserve">  长子县色头镇鲍家寨村土地复垦项目</t>
  </si>
  <si>
    <t xml:space="preserve">    基本公共卫生服务市配套（含流动人口）</t>
  </si>
  <si>
    <t xml:space="preserve"> 村卫生所药品零差率销售补助</t>
  </si>
  <si>
    <t>老年人日间照料中心建设市级配套</t>
  </si>
  <si>
    <t>水库移民后期配套</t>
  </si>
  <si>
    <t>种、养殖业保险保费补贴</t>
  </si>
  <si>
    <t>普惠金融发展专项资金市级配套</t>
  </si>
  <si>
    <t>扶持农村信用社专项资金</t>
  </si>
  <si>
    <t>封闭示范区建设</t>
  </si>
  <si>
    <t>粮食生产功能区划定</t>
  </si>
  <si>
    <t>市级造林补贴</t>
  </si>
  <si>
    <t>森林乡镇、森林村庄创建补助</t>
  </si>
  <si>
    <t>农产品产后处理及初加工项目</t>
  </si>
  <si>
    <t>保护性耕作项目</t>
  </si>
  <si>
    <t>农村集体三资业务培训费</t>
  </si>
  <si>
    <t xml:space="preserve">乡村振兴（乡村清洁工程配套资金） </t>
  </si>
  <si>
    <t>乡村振兴（村级公益事业一事一议市级财政奖补资金）</t>
  </si>
  <si>
    <t xml:space="preserve">  农业综合开发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</si>
</sst>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_);[Red]\(0\)"/>
    <numFmt numFmtId="178" formatCode="#,##0_ ;[Red]\-#,##0\ "/>
    <numFmt numFmtId="179" formatCode="0_ "/>
    <numFmt numFmtId="180" formatCode="0.0_ "/>
    <numFmt numFmtId="181" formatCode="#,##0_ "/>
  </numFmts>
  <fonts count="45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Arial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177" fontId="7" fillId="0" borderId="3" xfId="0" applyNumberFormat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/>
    <xf numFmtId="0" fontId="11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43" fontId="7" fillId="0" borderId="4" xfId="0" applyNumberFormat="1" applyFont="1" applyBorder="1">
      <alignment vertical="center"/>
    </xf>
    <xf numFmtId="0" fontId="15" fillId="0" borderId="4" xfId="0" applyFont="1" applyBorder="1" applyAlignment="1">
      <alignment vertical="center" wrapText="1"/>
    </xf>
    <xf numFmtId="3" fontId="7" fillId="0" borderId="3" xfId="0" applyNumberFormat="1" applyFont="1" applyBorder="1">
      <alignment vertical="center"/>
    </xf>
    <xf numFmtId="0" fontId="14" fillId="0" borderId="4" xfId="0" applyFont="1" applyBorder="1">
      <alignment vertical="center"/>
    </xf>
    <xf numFmtId="0" fontId="15" fillId="0" borderId="4" xfId="0" applyFont="1" applyBorder="1">
      <alignment vertical="center"/>
    </xf>
    <xf numFmtId="3" fontId="7" fillId="0" borderId="3" xfId="0" applyNumberFormat="1" applyFont="1" applyBorder="1" applyAlignment="1">
      <alignment horizontal="left" vertical="center"/>
    </xf>
    <xf numFmtId="176" fontId="14" fillId="0" borderId="4" xfId="0" applyNumberFormat="1" applyFont="1" applyBorder="1">
      <alignment vertical="center"/>
    </xf>
    <xf numFmtId="43" fontId="14" fillId="0" borderId="4" xfId="0" applyNumberFormat="1" applyFont="1" applyBorder="1">
      <alignment vertical="center"/>
    </xf>
    <xf numFmtId="3" fontId="7" fillId="3" borderId="3" xfId="0" applyNumberFormat="1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14" fillId="0" borderId="4" xfId="0" applyFont="1" applyBorder="1" applyProtection="1">
      <alignment vertical="center"/>
      <protection locked="0"/>
    </xf>
    <xf numFmtId="0" fontId="16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/>
    <xf numFmtId="0" fontId="18" fillId="2" borderId="5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1" fontId="8" fillId="0" borderId="3" xfId="0" applyNumberFormat="1" applyFont="1" applyBorder="1" applyProtection="1">
      <alignment vertical="center"/>
      <protection locked="0"/>
    </xf>
    <xf numFmtId="178" fontId="7" fillId="0" borderId="4" xfId="0" applyNumberFormat="1" applyFont="1" applyBorder="1">
      <alignment vertical="center"/>
    </xf>
    <xf numFmtId="1" fontId="7" fillId="0" borderId="3" xfId="0" applyNumberFormat="1" applyFont="1" applyBorder="1" applyAlignment="1" applyProtection="1">
      <alignment horizontal="left" vertical="center"/>
      <protection locked="0"/>
    </xf>
    <xf numFmtId="1" fontId="7" fillId="0" borderId="3" xfId="0" applyNumberFormat="1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76" fontId="19" fillId="0" borderId="4" xfId="0" applyNumberFormat="1" applyFont="1" applyBorder="1">
      <alignment vertical="center"/>
    </xf>
    <xf numFmtId="0" fontId="19" fillId="0" borderId="4" xfId="0" applyFont="1" applyBorder="1">
      <alignment vertical="center"/>
    </xf>
    <xf numFmtId="49" fontId="19" fillId="0" borderId="3" xfId="0" applyNumberFormat="1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49" fontId="14" fillId="0" borderId="3" xfId="0" applyNumberFormat="1" applyFont="1" applyBorder="1" applyAlignment="1">
      <alignment horizontal="left" vertical="center"/>
    </xf>
    <xf numFmtId="0" fontId="7" fillId="0" borderId="7" xfId="0" applyFont="1" applyBorder="1">
      <alignment vertical="center"/>
    </xf>
    <xf numFmtId="176" fontId="14" fillId="0" borderId="3" xfId="0" applyNumberFormat="1" applyFont="1" applyBorder="1">
      <alignment vertical="center"/>
    </xf>
    <xf numFmtId="179" fontId="7" fillId="0" borderId="7" xfId="0" applyNumberFormat="1" applyFont="1" applyBorder="1" applyAlignment="1" applyProtection="1">
      <alignment horizontal="left" vertical="center"/>
      <protection locked="0"/>
    </xf>
    <xf numFmtId="176" fontId="14" fillId="0" borderId="4" xfId="0" applyNumberFormat="1" applyFont="1" applyBorder="1" applyProtection="1">
      <alignment vertical="center"/>
      <protection locked="0"/>
    </xf>
    <xf numFmtId="1" fontId="20" fillId="0" borderId="4" xfId="0" applyNumberFormat="1" applyFont="1" applyBorder="1" applyAlignment="1"/>
    <xf numFmtId="180" fontId="7" fillId="0" borderId="7" xfId="0" applyNumberFormat="1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indent="1"/>
    </xf>
    <xf numFmtId="0" fontId="15" fillId="0" borderId="3" xfId="0" applyFont="1" applyBorder="1">
      <alignment vertical="center"/>
    </xf>
    <xf numFmtId="0" fontId="21" fillId="0" borderId="3" xfId="0" applyFont="1" applyBorder="1">
      <alignment vertical="center"/>
    </xf>
    <xf numFmtId="181" fontId="14" fillId="0" borderId="4" xfId="0" applyNumberFormat="1" applyFont="1" applyBorder="1" applyProtection="1">
      <alignment vertical="center"/>
      <protection locked="0"/>
    </xf>
    <xf numFmtId="0" fontId="8" fillId="0" borderId="3" xfId="0" applyFont="1" applyBorder="1" applyAlignment="1">
      <alignment horizontal="distributed" vertical="center"/>
    </xf>
    <xf numFmtId="0" fontId="20" fillId="0" borderId="4" xfId="0" applyFont="1" applyBorder="1">
      <alignment vertical="center"/>
    </xf>
    <xf numFmtId="1" fontId="22" fillId="0" borderId="3" xfId="0" applyNumberFormat="1" applyFont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8"/>
  <sheetViews>
    <sheetView workbookViewId="0">
      <selection activeCell="B22" sqref="B22"/>
    </sheetView>
  </sheetViews>
  <sheetFormatPr defaultColWidth="9" defaultRowHeight="14.25" outlineLevelCol="4"/>
  <cols>
    <col min="1" max="1" width="40.125" style="5" customWidth="1"/>
    <col min="2" max="3" width="14.75" style="5" customWidth="1"/>
    <col min="4" max="4" width="12" style="5" customWidth="1"/>
    <col min="5" max="5" width="13.5" style="5" customWidth="1"/>
    <col min="6" max="16384" width="9" style="5"/>
  </cols>
  <sheetData>
    <row r="1" ht="18.75" spans="1:1">
      <c r="A1" s="1" t="s">
        <v>0</v>
      </c>
    </row>
    <row r="2" ht="22.5" spans="1:5">
      <c r="A2" s="2" t="s">
        <v>1</v>
      </c>
      <c r="B2" s="2"/>
      <c r="C2" s="2"/>
      <c r="D2" s="2"/>
      <c r="E2" s="2"/>
    </row>
    <row r="3" spans="5:5">
      <c r="E3" s="14" t="s">
        <v>2</v>
      </c>
    </row>
    <row r="4" ht="34.5" customHeight="1" spans="1:5">
      <c r="A4" s="34" t="s">
        <v>3</v>
      </c>
      <c r="B4" s="35" t="s">
        <v>4</v>
      </c>
      <c r="C4" s="35" t="s">
        <v>5</v>
      </c>
      <c r="D4" s="35" t="s">
        <v>6</v>
      </c>
      <c r="E4" s="36" t="s">
        <v>7</v>
      </c>
    </row>
    <row r="5" ht="18" customHeight="1" spans="1:5">
      <c r="A5" s="22" t="s">
        <v>8</v>
      </c>
      <c r="B5" s="61">
        <f>SUM(B6:B20)</f>
        <v>1028577</v>
      </c>
      <c r="C5" s="61">
        <f>SUM(C6:C20)</f>
        <v>1146209</v>
      </c>
      <c r="D5" s="45">
        <f t="shared" ref="D5:D19" si="0">C5/B5*100</f>
        <v>111.436382497373</v>
      </c>
      <c r="E5" s="41"/>
    </row>
    <row r="6" ht="18" customHeight="1" spans="1:5">
      <c r="A6" s="22" t="s">
        <v>9</v>
      </c>
      <c r="B6" s="83">
        <v>483532</v>
      </c>
      <c r="C6" s="83">
        <v>535477</v>
      </c>
      <c r="D6" s="45">
        <f t="shared" si="0"/>
        <v>110.742825707502</v>
      </c>
      <c r="E6" s="41"/>
    </row>
    <row r="7" ht="18" customHeight="1" spans="1:5">
      <c r="A7" s="22" t="s">
        <v>10</v>
      </c>
      <c r="B7" s="83">
        <v>760</v>
      </c>
      <c r="C7" s="83">
        <v>564</v>
      </c>
      <c r="D7" s="45">
        <f t="shared" si="0"/>
        <v>74.2105263157895</v>
      </c>
      <c r="E7" s="39"/>
    </row>
    <row r="8" ht="18" customHeight="1" spans="1:5">
      <c r="A8" s="22" t="s">
        <v>11</v>
      </c>
      <c r="B8" s="83">
        <v>141164</v>
      </c>
      <c r="C8" s="83">
        <v>170901</v>
      </c>
      <c r="D8" s="45">
        <f t="shared" si="0"/>
        <v>121.065569125273</v>
      </c>
      <c r="E8" s="41"/>
    </row>
    <row r="9" ht="18" customHeight="1" spans="1:5">
      <c r="A9" s="22" t="s">
        <v>12</v>
      </c>
      <c r="B9" s="83">
        <v>25405</v>
      </c>
      <c r="C9" s="83">
        <v>26868</v>
      </c>
      <c r="D9" s="45">
        <f t="shared" si="0"/>
        <v>105.758708915568</v>
      </c>
      <c r="E9" s="39"/>
    </row>
    <row r="10" ht="18.75" customHeight="1" spans="1:5">
      <c r="A10" s="22" t="s">
        <v>13</v>
      </c>
      <c r="B10" s="83">
        <v>175352</v>
      </c>
      <c r="C10" s="83">
        <v>197734</v>
      </c>
      <c r="D10" s="45">
        <f t="shared" si="0"/>
        <v>112.764040330307</v>
      </c>
      <c r="E10" s="41"/>
    </row>
    <row r="11" ht="18" customHeight="1" spans="1:5">
      <c r="A11" s="22" t="s">
        <v>14</v>
      </c>
      <c r="B11" s="83">
        <v>53744</v>
      </c>
      <c r="C11" s="83">
        <v>55992</v>
      </c>
      <c r="D11" s="45">
        <f t="shared" si="0"/>
        <v>104.182792497767</v>
      </c>
      <c r="E11" s="41"/>
    </row>
    <row r="12" ht="18" customHeight="1" spans="1:5">
      <c r="A12" s="22" t="s">
        <v>15</v>
      </c>
      <c r="B12" s="83">
        <v>29999</v>
      </c>
      <c r="C12" s="83">
        <v>32270</v>
      </c>
      <c r="D12" s="45">
        <f t="shared" si="0"/>
        <v>107.570252341745</v>
      </c>
      <c r="E12" s="41"/>
    </row>
    <row r="13" ht="18" customHeight="1" spans="1:5">
      <c r="A13" s="22" t="s">
        <v>16</v>
      </c>
      <c r="B13" s="83">
        <v>19624</v>
      </c>
      <c r="C13" s="83">
        <v>20189</v>
      </c>
      <c r="D13" s="45">
        <f t="shared" si="0"/>
        <v>102.879127598859</v>
      </c>
      <c r="E13" s="41"/>
    </row>
    <row r="14" ht="18" customHeight="1" spans="1:5">
      <c r="A14" s="22" t="s">
        <v>17</v>
      </c>
      <c r="B14" s="83">
        <v>31050</v>
      </c>
      <c r="C14" s="83">
        <v>33741</v>
      </c>
      <c r="D14" s="45">
        <f t="shared" si="0"/>
        <v>108.666666666667</v>
      </c>
      <c r="E14" s="41"/>
    </row>
    <row r="15" ht="18" customHeight="1" spans="1:5">
      <c r="A15" s="22" t="s">
        <v>18</v>
      </c>
      <c r="B15" s="83">
        <v>17716</v>
      </c>
      <c r="C15" s="83">
        <v>15981</v>
      </c>
      <c r="D15" s="45">
        <f t="shared" si="0"/>
        <v>90.2065929103635</v>
      </c>
      <c r="E15" s="41"/>
    </row>
    <row r="16" ht="18" customHeight="1" spans="1:5">
      <c r="A16" s="22" t="s">
        <v>19</v>
      </c>
      <c r="B16" s="83">
        <v>16227</v>
      </c>
      <c r="C16" s="83">
        <v>17645</v>
      </c>
      <c r="D16" s="45">
        <f t="shared" si="0"/>
        <v>108.73852221606</v>
      </c>
      <c r="E16" s="41"/>
    </row>
    <row r="17" ht="18" customHeight="1" spans="1:5">
      <c r="A17" s="22" t="s">
        <v>20</v>
      </c>
      <c r="B17" s="83">
        <v>14050</v>
      </c>
      <c r="C17" s="83">
        <v>12251</v>
      </c>
      <c r="D17" s="45">
        <f t="shared" si="0"/>
        <v>87.1957295373665</v>
      </c>
      <c r="E17" s="41"/>
    </row>
    <row r="18" ht="18" customHeight="1" spans="1:5">
      <c r="A18" s="22" t="s">
        <v>21</v>
      </c>
      <c r="B18" s="83">
        <v>19542</v>
      </c>
      <c r="C18" s="83">
        <v>18269</v>
      </c>
      <c r="D18" s="45">
        <f t="shared" si="0"/>
        <v>93.4858254016989</v>
      </c>
      <c r="E18" s="41"/>
    </row>
    <row r="19" ht="18" customHeight="1" spans="1:5">
      <c r="A19" s="22" t="s">
        <v>22</v>
      </c>
      <c r="B19" s="48">
        <v>412</v>
      </c>
      <c r="C19" s="48">
        <v>400</v>
      </c>
      <c r="D19" s="45">
        <f t="shared" si="0"/>
        <v>97.0873786407767</v>
      </c>
      <c r="E19" s="41"/>
    </row>
    <row r="20" ht="18" customHeight="1" spans="1:5">
      <c r="A20" s="22" t="s">
        <v>23</v>
      </c>
      <c r="B20" s="48">
        <v>0</v>
      </c>
      <c r="C20" s="48">
        <v>7927</v>
      </c>
      <c r="D20" s="45"/>
      <c r="E20" s="42"/>
    </row>
    <row r="21" ht="18" customHeight="1" spans="1:5">
      <c r="A21" s="22" t="s">
        <v>24</v>
      </c>
      <c r="B21" s="61">
        <f>SUM(B22:B29)</f>
        <v>294255</v>
      </c>
      <c r="C21" s="61">
        <f>SUM(C22:C29)</f>
        <v>269185</v>
      </c>
      <c r="D21" s="45">
        <f t="shared" ref="D21:D29" si="1">C21/B21*100</f>
        <v>91.4801787565207</v>
      </c>
      <c r="E21" s="41"/>
    </row>
    <row r="22" ht="18" customHeight="1" spans="1:5">
      <c r="A22" s="22" t="s">
        <v>25</v>
      </c>
      <c r="B22" s="83">
        <v>87107</v>
      </c>
      <c r="C22" s="83">
        <v>79301</v>
      </c>
      <c r="D22" s="45">
        <f t="shared" si="1"/>
        <v>91.0386076893935</v>
      </c>
      <c r="E22" s="41"/>
    </row>
    <row r="23" ht="18" customHeight="1" spans="1:5">
      <c r="A23" s="22" t="s">
        <v>26</v>
      </c>
      <c r="B23" s="83">
        <v>55766</v>
      </c>
      <c r="C23" s="83">
        <v>41817</v>
      </c>
      <c r="D23" s="45">
        <f t="shared" si="1"/>
        <v>74.9865509450203</v>
      </c>
      <c r="E23" s="41"/>
    </row>
    <row r="24" ht="18" customHeight="1" spans="1:5">
      <c r="A24" s="22" t="s">
        <v>27</v>
      </c>
      <c r="B24" s="83">
        <v>39804</v>
      </c>
      <c r="C24" s="83">
        <v>29567</v>
      </c>
      <c r="D24" s="45">
        <f t="shared" si="1"/>
        <v>74.2814792483168</v>
      </c>
      <c r="E24" s="41"/>
    </row>
    <row r="25" ht="18" customHeight="1" spans="1:5">
      <c r="A25" s="22" t="s">
        <v>28</v>
      </c>
      <c r="B25" s="83">
        <v>11945</v>
      </c>
      <c r="C25" s="83">
        <v>4500</v>
      </c>
      <c r="D25" s="45">
        <f t="shared" si="1"/>
        <v>37.6726663876099</v>
      </c>
      <c r="E25" s="41"/>
    </row>
    <row r="26" ht="18" customHeight="1" spans="1:5">
      <c r="A26" s="22" t="s">
        <v>29</v>
      </c>
      <c r="B26" s="83">
        <v>86752</v>
      </c>
      <c r="C26" s="83">
        <v>83000</v>
      </c>
      <c r="D26" s="45">
        <f t="shared" si="1"/>
        <v>95.6750276650682</v>
      </c>
      <c r="E26" s="41"/>
    </row>
    <row r="27" ht="18" customHeight="1" spans="1:5">
      <c r="A27" s="22" t="s">
        <v>30</v>
      </c>
      <c r="B27" s="83">
        <v>966</v>
      </c>
      <c r="C27" s="83">
        <v>761</v>
      </c>
      <c r="D27" s="45">
        <f t="shared" si="1"/>
        <v>78.7784679089027</v>
      </c>
      <c r="E27" s="41"/>
    </row>
    <row r="28" ht="18" customHeight="1" spans="1:5">
      <c r="A28" s="22" t="s">
        <v>31</v>
      </c>
      <c r="B28" s="83">
        <v>7457</v>
      </c>
      <c r="C28" s="83">
        <v>14101</v>
      </c>
      <c r="D28" s="45">
        <f t="shared" si="1"/>
        <v>189.097492289124</v>
      </c>
      <c r="E28" s="42"/>
    </row>
    <row r="29" ht="18" customHeight="1" spans="1:5">
      <c r="A29" s="22" t="s">
        <v>32</v>
      </c>
      <c r="B29" s="48">
        <v>4458</v>
      </c>
      <c r="C29" s="48">
        <v>16138</v>
      </c>
      <c r="D29" s="45">
        <f t="shared" si="1"/>
        <v>362.000897263347</v>
      </c>
      <c r="E29" s="41"/>
    </row>
    <row r="30" ht="18" customHeight="1" spans="1:5">
      <c r="A30" s="22" t="s">
        <v>33</v>
      </c>
      <c r="B30" s="48"/>
      <c r="C30" s="48"/>
      <c r="D30" s="45"/>
      <c r="E30" s="41"/>
    </row>
    <row r="31" ht="18" customHeight="1" spans="1:5">
      <c r="A31" s="84" t="s">
        <v>34</v>
      </c>
      <c r="B31" s="61">
        <f>SUM(B5,B21)</f>
        <v>1322832</v>
      </c>
      <c r="C31" s="61">
        <f>SUM(C5,C21)</f>
        <v>1415394</v>
      </c>
      <c r="D31" s="45">
        <f t="shared" ref="D31:D57" si="2">C31/B31*100</f>
        <v>106.997260423092</v>
      </c>
      <c r="E31" s="41"/>
    </row>
    <row r="32" ht="18" customHeight="1" spans="1:5">
      <c r="A32" s="60" t="s">
        <v>35</v>
      </c>
      <c r="B32" s="61">
        <f>B33+B59+B60+B64+B65+B66</f>
        <v>1849910</v>
      </c>
      <c r="C32" s="61">
        <f>C33+C59+C60+C64+C65+C66</f>
        <v>1131652</v>
      </c>
      <c r="D32" s="45">
        <f t="shared" si="2"/>
        <v>61.1733543794022</v>
      </c>
      <c r="E32" s="41"/>
    </row>
    <row r="33" ht="18" customHeight="1" spans="1:5">
      <c r="A33" s="62" t="s">
        <v>36</v>
      </c>
      <c r="B33" s="61">
        <f>B34+B40+B57</f>
        <v>1304738</v>
      </c>
      <c r="C33" s="61">
        <f>C34+C40+C57</f>
        <v>917252</v>
      </c>
      <c r="D33" s="45">
        <f t="shared" si="2"/>
        <v>70.301623774275</v>
      </c>
      <c r="E33" s="41"/>
    </row>
    <row r="34" ht="18" customHeight="1" spans="1:5">
      <c r="A34" s="62" t="s">
        <v>37</v>
      </c>
      <c r="B34" s="61">
        <f>SUM(B35:B39)</f>
        <v>17829</v>
      </c>
      <c r="C34" s="61">
        <f>SUM(C35:C39)</f>
        <v>17829</v>
      </c>
      <c r="D34" s="45">
        <f t="shared" si="2"/>
        <v>100</v>
      </c>
      <c r="E34" s="41"/>
    </row>
    <row r="35" ht="18" customHeight="1" spans="1:5">
      <c r="A35" s="63" t="s">
        <v>38</v>
      </c>
      <c r="B35" s="48">
        <v>4998</v>
      </c>
      <c r="C35" s="48">
        <v>4998</v>
      </c>
      <c r="D35" s="45">
        <f t="shared" si="2"/>
        <v>100</v>
      </c>
      <c r="E35" s="41"/>
    </row>
    <row r="36" ht="18" customHeight="1" spans="1:5">
      <c r="A36" s="63" t="s">
        <v>39</v>
      </c>
      <c r="B36" s="48">
        <v>7792</v>
      </c>
      <c r="C36" s="48">
        <v>7792</v>
      </c>
      <c r="D36" s="45">
        <f t="shared" si="2"/>
        <v>100</v>
      </c>
      <c r="E36" s="41"/>
    </row>
    <row r="37" ht="18" customHeight="1" spans="1:5">
      <c r="A37" s="63" t="s">
        <v>40</v>
      </c>
      <c r="B37" s="48">
        <v>54207</v>
      </c>
      <c r="C37" s="48">
        <v>54207</v>
      </c>
      <c r="D37" s="45">
        <f t="shared" si="2"/>
        <v>100</v>
      </c>
      <c r="E37" s="41"/>
    </row>
    <row r="38" ht="18" customHeight="1" spans="1:5">
      <c r="A38" s="63" t="s">
        <v>41</v>
      </c>
      <c r="B38" s="48">
        <v>1505</v>
      </c>
      <c r="C38" s="48">
        <v>1505</v>
      </c>
      <c r="D38" s="45">
        <f t="shared" si="2"/>
        <v>100</v>
      </c>
      <c r="E38" s="41"/>
    </row>
    <row r="39" ht="18" customHeight="1" spans="1:5">
      <c r="A39" s="63" t="s">
        <v>42</v>
      </c>
      <c r="B39" s="48">
        <v>-50673</v>
      </c>
      <c r="C39" s="48">
        <v>-50673</v>
      </c>
      <c r="D39" s="45">
        <f t="shared" si="2"/>
        <v>100</v>
      </c>
      <c r="E39" s="41"/>
    </row>
    <row r="40" ht="18" customHeight="1" spans="1:5">
      <c r="A40" s="63" t="s">
        <v>43</v>
      </c>
      <c r="B40" s="61">
        <f>SUM(B41:B56)</f>
        <v>809489</v>
      </c>
      <c r="C40" s="61">
        <f>SUM(C41:C56)</f>
        <v>675186</v>
      </c>
      <c r="D40" s="45">
        <f t="shared" si="2"/>
        <v>83.4089159951525</v>
      </c>
      <c r="E40" s="41"/>
    </row>
    <row r="41" ht="18" customHeight="1" spans="1:5">
      <c r="A41" s="64" t="s">
        <v>44</v>
      </c>
      <c r="B41" s="48">
        <v>341225</v>
      </c>
      <c r="C41" s="48">
        <v>304630</v>
      </c>
      <c r="D41" s="45">
        <f t="shared" si="2"/>
        <v>89.2754047915598</v>
      </c>
      <c r="E41" s="41"/>
    </row>
    <row r="42" ht="18" customHeight="1" spans="1:5">
      <c r="A42" s="40" t="s">
        <v>45</v>
      </c>
      <c r="B42" s="48">
        <v>61918</v>
      </c>
      <c r="C42" s="48">
        <v>45254</v>
      </c>
      <c r="D42" s="45">
        <f t="shared" si="2"/>
        <v>73.0869860137601</v>
      </c>
      <c r="E42" s="41"/>
    </row>
    <row r="43" ht="18" customHeight="1" spans="1:5">
      <c r="A43" s="40" t="s">
        <v>46</v>
      </c>
      <c r="B43" s="48">
        <v>19964</v>
      </c>
      <c r="C43" s="48">
        <v>-17416</v>
      </c>
      <c r="D43" s="45">
        <f t="shared" si="2"/>
        <v>-87.2370266479663</v>
      </c>
      <c r="E43" s="41"/>
    </row>
    <row r="44" ht="18" customHeight="1" spans="1:5">
      <c r="A44" s="40" t="s">
        <v>47</v>
      </c>
      <c r="B44" s="48">
        <v>4197</v>
      </c>
      <c r="C44" s="48">
        <v>2938</v>
      </c>
      <c r="D44" s="45">
        <f t="shared" si="2"/>
        <v>70.0023826542769</v>
      </c>
      <c r="E44" s="41"/>
    </row>
    <row r="45" ht="18" customHeight="1" spans="1:5">
      <c r="A45" s="40" t="s">
        <v>48</v>
      </c>
      <c r="B45" s="48">
        <v>2430</v>
      </c>
      <c r="C45" s="48">
        <v>2430</v>
      </c>
      <c r="D45" s="45">
        <f t="shared" si="2"/>
        <v>100</v>
      </c>
      <c r="E45" s="41"/>
    </row>
    <row r="46" ht="18" customHeight="1" spans="1:5">
      <c r="A46" s="40" t="s">
        <v>49</v>
      </c>
      <c r="B46" s="48">
        <v>16166</v>
      </c>
      <c r="C46" s="48">
        <v>5732</v>
      </c>
      <c r="D46" s="45">
        <f t="shared" si="2"/>
        <v>35.4571322528764</v>
      </c>
      <c r="E46" s="41"/>
    </row>
    <row r="47" ht="18" customHeight="1" spans="1:5">
      <c r="A47" s="40" t="s">
        <v>50</v>
      </c>
      <c r="B47" s="48">
        <v>33993</v>
      </c>
      <c r="C47" s="48">
        <v>29270</v>
      </c>
      <c r="D47" s="45">
        <f t="shared" si="2"/>
        <v>86.1059629923808</v>
      </c>
      <c r="E47" s="41"/>
    </row>
    <row r="48" ht="18" customHeight="1" spans="1:5">
      <c r="A48" s="40" t="s">
        <v>51</v>
      </c>
      <c r="B48" s="48">
        <v>49359</v>
      </c>
      <c r="C48" s="48">
        <v>42957</v>
      </c>
      <c r="D48" s="45">
        <f t="shared" si="2"/>
        <v>87.0297210235215</v>
      </c>
      <c r="E48" s="41"/>
    </row>
    <row r="49" ht="18" customHeight="1" spans="1:5">
      <c r="A49" s="64" t="s">
        <v>52</v>
      </c>
      <c r="B49" s="48">
        <v>89630</v>
      </c>
      <c r="C49" s="48">
        <v>83808</v>
      </c>
      <c r="D49" s="45">
        <f t="shared" si="2"/>
        <v>93.5044070065826</v>
      </c>
      <c r="E49" s="41"/>
    </row>
    <row r="50" ht="18" customHeight="1" spans="1:5">
      <c r="A50" s="40" t="s">
        <v>53</v>
      </c>
      <c r="B50" s="48">
        <v>19019</v>
      </c>
      <c r="C50" s="48">
        <v>18092</v>
      </c>
      <c r="D50" s="45">
        <f t="shared" si="2"/>
        <v>95.1259267048741</v>
      </c>
      <c r="E50" s="41"/>
    </row>
    <row r="51" ht="18" customHeight="1" spans="1:5">
      <c r="A51" s="40" t="s">
        <v>54</v>
      </c>
      <c r="B51" s="48">
        <v>3272</v>
      </c>
      <c r="C51" s="48"/>
      <c r="D51" s="45">
        <f t="shared" si="2"/>
        <v>0</v>
      </c>
      <c r="E51" s="41"/>
    </row>
    <row r="52" ht="18" customHeight="1" spans="1:5">
      <c r="A52" s="40" t="s">
        <v>55</v>
      </c>
      <c r="B52" s="48">
        <v>3199</v>
      </c>
      <c r="C52" s="48">
        <v>1914</v>
      </c>
      <c r="D52" s="45">
        <f t="shared" si="2"/>
        <v>59.8311972491404</v>
      </c>
      <c r="E52" s="41"/>
    </row>
    <row r="53" ht="18" customHeight="1" spans="1:5">
      <c r="A53" s="40" t="s">
        <v>56</v>
      </c>
      <c r="B53" s="48">
        <v>124453</v>
      </c>
      <c r="C53" s="48">
        <v>121686</v>
      </c>
      <c r="D53" s="45">
        <f t="shared" si="2"/>
        <v>97.7766707110315</v>
      </c>
      <c r="E53" s="41"/>
    </row>
    <row r="54" ht="18" customHeight="1" spans="1:5">
      <c r="A54" s="40" t="s">
        <v>57</v>
      </c>
      <c r="B54" s="48">
        <v>5355</v>
      </c>
      <c r="C54" s="48">
        <v>5023</v>
      </c>
      <c r="D54" s="45">
        <f t="shared" si="2"/>
        <v>93.8001867413632</v>
      </c>
      <c r="E54" s="41"/>
    </row>
    <row r="55" ht="18" customHeight="1" spans="1:5">
      <c r="A55" s="40" t="s">
        <v>58</v>
      </c>
      <c r="B55" s="48">
        <v>34053</v>
      </c>
      <c r="C55" s="48">
        <v>27822</v>
      </c>
      <c r="D55" s="45">
        <f t="shared" si="2"/>
        <v>81.702052682583</v>
      </c>
      <c r="E55" s="41"/>
    </row>
    <row r="56" ht="18" customHeight="1" spans="1:5">
      <c r="A56" s="40" t="s">
        <v>59</v>
      </c>
      <c r="B56" s="48">
        <v>1256</v>
      </c>
      <c r="C56" s="48">
        <v>1046</v>
      </c>
      <c r="D56" s="45">
        <f t="shared" si="2"/>
        <v>83.2802547770701</v>
      </c>
      <c r="E56" s="41"/>
    </row>
    <row r="57" ht="18" customHeight="1" spans="1:5">
      <c r="A57" s="40" t="s">
        <v>60</v>
      </c>
      <c r="B57" s="61">
        <v>477420</v>
      </c>
      <c r="C57" s="61">
        <v>224237</v>
      </c>
      <c r="D57" s="45">
        <f t="shared" si="2"/>
        <v>46.9684973398685</v>
      </c>
      <c r="E57" s="41"/>
    </row>
    <row r="58" ht="18" customHeight="1" spans="1:5">
      <c r="A58" s="22"/>
      <c r="B58" s="48"/>
      <c r="C58" s="48"/>
      <c r="D58" s="45"/>
      <c r="E58" s="41"/>
    </row>
    <row r="59" ht="18" customHeight="1" spans="1:5">
      <c r="A59" s="63" t="s">
        <v>61</v>
      </c>
      <c r="B59" s="48">
        <v>155464</v>
      </c>
      <c r="C59" s="48">
        <v>151513</v>
      </c>
      <c r="D59" s="45">
        <f t="shared" ref="D59:D65" si="3">C59/B59*100</f>
        <v>97.4585756187928</v>
      </c>
      <c r="E59" s="41"/>
    </row>
    <row r="60" ht="18" customHeight="1" spans="1:5">
      <c r="A60" s="63" t="s">
        <v>62</v>
      </c>
      <c r="B60" s="61">
        <f>SUM(B61:B63)</f>
        <v>140477</v>
      </c>
      <c r="C60" s="61">
        <f>SUM(C61:C63)</f>
        <v>62887</v>
      </c>
      <c r="D60" s="45">
        <f t="shared" si="3"/>
        <v>44.7667589712195</v>
      </c>
      <c r="E60" s="41"/>
    </row>
    <row r="61" spans="1:5">
      <c r="A61" s="63" t="s">
        <v>63</v>
      </c>
      <c r="B61" s="48">
        <v>95782</v>
      </c>
      <c r="C61" s="48">
        <v>52730</v>
      </c>
      <c r="D61" s="45">
        <f t="shared" si="3"/>
        <v>55.0520974713412</v>
      </c>
      <c r="E61" s="41"/>
    </row>
    <row r="62" spans="1:5">
      <c r="A62" s="63" t="s">
        <v>64</v>
      </c>
      <c r="B62" s="85">
        <v>29978</v>
      </c>
      <c r="C62" s="85">
        <v>8577</v>
      </c>
      <c r="D62" s="45">
        <f t="shared" si="3"/>
        <v>28.61098138635</v>
      </c>
      <c r="E62" s="41"/>
    </row>
    <row r="63" spans="1:5">
      <c r="A63" s="63" t="s">
        <v>65</v>
      </c>
      <c r="B63" s="48">
        <v>14717</v>
      </c>
      <c r="C63" s="48">
        <v>1580</v>
      </c>
      <c r="D63" s="45">
        <f t="shared" si="3"/>
        <v>10.735883671944</v>
      </c>
      <c r="E63" s="41"/>
    </row>
    <row r="64" spans="1:5">
      <c r="A64" s="86" t="s">
        <v>66</v>
      </c>
      <c r="B64" s="48">
        <v>174690</v>
      </c>
      <c r="C64" s="48"/>
      <c r="D64" s="45">
        <f t="shared" si="3"/>
        <v>0</v>
      </c>
      <c r="E64" s="41"/>
    </row>
    <row r="65" spans="1:5">
      <c r="A65" s="63" t="s">
        <v>67</v>
      </c>
      <c r="B65" s="48">
        <v>74541</v>
      </c>
      <c r="C65" s="48"/>
      <c r="D65" s="45">
        <f t="shared" si="3"/>
        <v>0</v>
      </c>
      <c r="E65" s="41"/>
    </row>
    <row r="66" spans="1:5">
      <c r="A66" s="63" t="s">
        <v>68</v>
      </c>
      <c r="B66" s="48"/>
      <c r="C66" s="48"/>
      <c r="D66" s="45"/>
      <c r="E66" s="41"/>
    </row>
    <row r="67" spans="1:5">
      <c r="A67" s="63"/>
      <c r="B67" s="48"/>
      <c r="C67" s="48"/>
      <c r="D67" s="45"/>
      <c r="E67" s="41"/>
    </row>
    <row r="68" spans="1:5">
      <c r="A68" s="84" t="s">
        <v>69</v>
      </c>
      <c r="B68" s="61">
        <f>B31+B32</f>
        <v>3172742</v>
      </c>
      <c r="C68" s="61">
        <f>C31+C32</f>
        <v>2547046</v>
      </c>
      <c r="D68" s="45">
        <f>C68/B68*100</f>
        <v>80.2790141776419</v>
      </c>
      <c r="E68" s="41"/>
    </row>
  </sheetData>
  <mergeCells count="1">
    <mergeCell ref="A2:E2"/>
  </mergeCells>
  <pageMargins left="0.472222222222222" right="0.0388888888888889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view="pageBreakPreview" zoomScaleNormal="100" zoomScaleSheetLayoutView="100" workbookViewId="0">
      <selection activeCell="A2" sqref="A2:J22"/>
    </sheetView>
  </sheetViews>
  <sheetFormatPr defaultColWidth="9" defaultRowHeight="13.5"/>
  <sheetData>
    <row r="1" ht="18.75" spans="1:1">
      <c r="A1" s="1" t="s">
        <v>387</v>
      </c>
    </row>
    <row r="2" spans="1:10">
      <c r="A2" s="33" t="s">
        <v>388</v>
      </c>
      <c r="B2" s="33"/>
      <c r="C2" s="33"/>
      <c r="D2" s="33"/>
      <c r="E2" s="33"/>
      <c r="F2" s="33"/>
      <c r="G2" s="33"/>
      <c r="H2" s="33"/>
      <c r="I2" s="33"/>
      <c r="J2" s="33"/>
    </row>
    <row r="3" spans="1:10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>
      <c r="A8" s="33"/>
      <c r="B8" s="33"/>
      <c r="C8" s="33"/>
      <c r="D8" s="33"/>
      <c r="E8" s="33"/>
      <c r="F8" s="33"/>
      <c r="G8" s="33"/>
      <c r="H8" s="33"/>
      <c r="I8" s="33"/>
      <c r="J8" s="33"/>
    </row>
    <row r="9" spans="1:10">
      <c r="A9" s="33"/>
      <c r="B9" s="33"/>
      <c r="C9" s="33"/>
      <c r="D9" s="33"/>
      <c r="E9" s="33"/>
      <c r="F9" s="33"/>
      <c r="G9" s="33"/>
      <c r="H9" s="33"/>
      <c r="I9" s="33"/>
      <c r="J9" s="33"/>
    </row>
    <row r="10" spans="1:10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0">
      <c r="A11" s="33"/>
      <c r="B11" s="33"/>
      <c r="C11" s="33"/>
      <c r="D11" s="33"/>
      <c r="E11" s="33"/>
      <c r="F11" s="33"/>
      <c r="G11" s="33"/>
      <c r="H11" s="33"/>
      <c r="I11" s="33"/>
      <c r="J11" s="33"/>
    </row>
    <row r="12" spans="1:10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>
      <c r="A13" s="33"/>
      <c r="B13" s="33"/>
      <c r="C13" s="33"/>
      <c r="D13" s="33"/>
      <c r="E13" s="33"/>
      <c r="F13" s="33"/>
      <c r="G13" s="33"/>
      <c r="H13" s="33"/>
      <c r="I13" s="33"/>
      <c r="J13" s="33"/>
    </row>
    <row r="14" spans="1:10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spans="1:10">
      <c r="A15" s="33"/>
      <c r="B15" s="33"/>
      <c r="C15" s="33"/>
      <c r="D15" s="33"/>
      <c r="E15" s="33"/>
      <c r="F15" s="33"/>
      <c r="G15" s="33"/>
      <c r="H15" s="33"/>
      <c r="I15" s="33"/>
      <c r="J15" s="33"/>
    </row>
    <row r="16" spans="1:10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>
      <c r="A17" s="33"/>
      <c r="B17" s="33"/>
      <c r="C17" s="33"/>
      <c r="D17" s="33"/>
      <c r="E17" s="33"/>
      <c r="F17" s="33"/>
      <c r="G17" s="33"/>
      <c r="H17" s="33"/>
      <c r="I17" s="33"/>
      <c r="J17" s="33"/>
    </row>
    <row r="18" spans="1:10">
      <c r="A18" s="33"/>
      <c r="B18" s="33"/>
      <c r="C18" s="33"/>
      <c r="D18" s="33"/>
      <c r="E18" s="33"/>
      <c r="F18" s="33"/>
      <c r="G18" s="33"/>
      <c r="H18" s="33"/>
      <c r="I18" s="33"/>
      <c r="J18" s="33"/>
    </row>
    <row r="19" spans="1:10">
      <c r="A19" s="33"/>
      <c r="B19" s="33"/>
      <c r="C19" s="33"/>
      <c r="D19" s="33"/>
      <c r="E19" s="33"/>
      <c r="F19" s="33"/>
      <c r="G19" s="33"/>
      <c r="H19" s="33"/>
      <c r="I19" s="33"/>
      <c r="J19" s="33"/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0">
      <c r="A22" s="33"/>
      <c r="B22" s="33"/>
      <c r="C22" s="33"/>
      <c r="D22" s="33"/>
      <c r="E22" s="33"/>
      <c r="F22" s="33"/>
      <c r="G22" s="33"/>
      <c r="H22" s="33"/>
      <c r="I22" s="33"/>
      <c r="J22" s="33"/>
    </row>
  </sheetData>
  <mergeCells count="1">
    <mergeCell ref="A2:J22"/>
  </mergeCell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tabSelected="1" workbookViewId="0">
      <selection activeCell="B15" sqref="B15"/>
    </sheetView>
  </sheetViews>
  <sheetFormatPr defaultColWidth="9" defaultRowHeight="13.5" outlineLevelRow="6" outlineLevelCol="2"/>
  <cols>
    <col min="1" max="1" width="32.5" customWidth="1"/>
    <col min="2" max="2" width="27.0083333333333" customWidth="1"/>
    <col min="3" max="3" width="32.5" customWidth="1"/>
  </cols>
  <sheetData>
    <row r="1" ht="18.75" spans="1:1">
      <c r="A1" s="1" t="s">
        <v>389</v>
      </c>
    </row>
    <row r="2" ht="41.1" customHeight="1" spans="1:3">
      <c r="A2" s="7" t="s">
        <v>390</v>
      </c>
      <c r="B2" s="7"/>
      <c r="C2" s="7"/>
    </row>
    <row r="3" spans="1:3">
      <c r="A3" s="3"/>
      <c r="C3" s="3" t="s">
        <v>338</v>
      </c>
    </row>
    <row r="4" ht="21" customHeight="1" spans="1:3">
      <c r="A4" s="29" t="s">
        <v>339</v>
      </c>
      <c r="B4" s="29" t="s">
        <v>342</v>
      </c>
      <c r="C4" s="29" t="s">
        <v>343</v>
      </c>
    </row>
    <row r="5" ht="21" customHeight="1" spans="1:3">
      <c r="A5" s="29"/>
      <c r="B5" s="29"/>
      <c r="C5" s="29"/>
    </row>
    <row r="6" ht="21" customHeight="1" spans="1:3">
      <c r="A6" s="30" t="s">
        <v>344</v>
      </c>
      <c r="B6" s="31">
        <v>433000</v>
      </c>
      <c r="C6" s="31">
        <v>361700</v>
      </c>
    </row>
    <row r="7" ht="21" customHeight="1" spans="1:3">
      <c r="A7" s="32" t="s">
        <v>345</v>
      </c>
      <c r="B7" s="31">
        <v>368600</v>
      </c>
      <c r="C7" s="31">
        <v>303800</v>
      </c>
    </row>
  </sheetData>
  <mergeCells count="4">
    <mergeCell ref="A2:C2"/>
    <mergeCell ref="A4:A5"/>
    <mergeCell ref="B4:B5"/>
    <mergeCell ref="C4:C5"/>
  </mergeCells>
  <pageMargins left="0.550694444444444" right="0.236111111111111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"/>
  <sheetViews>
    <sheetView workbookViewId="0">
      <selection activeCell="B9" sqref="B9"/>
    </sheetView>
  </sheetViews>
  <sheetFormatPr defaultColWidth="9" defaultRowHeight="14.25" outlineLevelCol="1"/>
  <cols>
    <col min="1" max="2" width="44.5" style="15" customWidth="1"/>
    <col min="3" max="16381" width="9" style="15"/>
  </cols>
  <sheetData>
    <row r="1" s="5" customFormat="1" ht="24.95" customHeight="1" spans="1:2">
      <c r="A1" s="1" t="s">
        <v>391</v>
      </c>
      <c r="B1" s="1"/>
    </row>
    <row r="2" s="5" customFormat="1" ht="24.95" customHeight="1" spans="1:2">
      <c r="A2" s="2" t="s">
        <v>392</v>
      </c>
      <c r="B2" s="2"/>
    </row>
    <row r="3" s="5" customFormat="1" ht="24" customHeight="1" spans="1:2">
      <c r="A3" s="17"/>
      <c r="B3" s="14" t="s">
        <v>2</v>
      </c>
    </row>
    <row r="4" s="15" customFormat="1" ht="27" customHeight="1" spans="1:2">
      <c r="A4" s="19" t="s">
        <v>393</v>
      </c>
      <c r="B4" s="19" t="s">
        <v>5</v>
      </c>
    </row>
    <row r="5" s="15" customFormat="1" ht="27" customHeight="1" spans="1:2">
      <c r="A5" s="22" t="s">
        <v>394</v>
      </c>
      <c r="B5" s="26">
        <v>30381</v>
      </c>
    </row>
    <row r="6" s="15" customFormat="1" ht="27" customHeight="1" spans="1:2">
      <c r="A6" s="22" t="s">
        <v>395</v>
      </c>
      <c r="B6" s="26"/>
    </row>
    <row r="7" s="15" customFormat="1" ht="27" customHeight="1" spans="1:2">
      <c r="A7" s="22" t="s">
        <v>396</v>
      </c>
      <c r="B7" s="26"/>
    </row>
    <row r="8" s="15" customFormat="1" ht="27" customHeight="1" spans="1:2">
      <c r="A8" s="22" t="s">
        <v>397</v>
      </c>
      <c r="B8" s="26"/>
    </row>
    <row r="9" s="15" customFormat="1" ht="27" customHeight="1" spans="1:2">
      <c r="A9" s="24" t="s">
        <v>398</v>
      </c>
      <c r="B9" s="26">
        <v>100000</v>
      </c>
    </row>
    <row r="10" s="15" customFormat="1" ht="27" customHeight="1" spans="1:2">
      <c r="A10" s="27"/>
      <c r="B10" s="26"/>
    </row>
    <row r="11" s="15" customFormat="1" ht="27" customHeight="1" spans="1:2">
      <c r="A11" s="23" t="s">
        <v>399</v>
      </c>
      <c r="B11" s="26">
        <f>SUM(B5:B9)</f>
        <v>130381</v>
      </c>
    </row>
    <row r="12" s="15" customFormat="1" ht="27" customHeight="1" spans="1:2">
      <c r="A12" s="24" t="s">
        <v>400</v>
      </c>
      <c r="B12" s="26">
        <v>3711</v>
      </c>
    </row>
    <row r="13" s="15" customFormat="1" ht="27" customHeight="1" spans="1:2">
      <c r="A13" s="24" t="s">
        <v>401</v>
      </c>
      <c r="B13" s="26"/>
    </row>
    <row r="14" s="15" customFormat="1" ht="27" customHeight="1" spans="1:2">
      <c r="A14" s="28"/>
      <c r="B14" s="26"/>
    </row>
    <row r="15" s="15" customFormat="1" ht="27" customHeight="1" spans="1:2">
      <c r="A15" s="23" t="s">
        <v>402</v>
      </c>
      <c r="B15" s="26">
        <f>SUM(B11:B13)</f>
        <v>134092</v>
      </c>
    </row>
    <row r="16" s="15" customFormat="1" spans="1:2">
      <c r="A16" s="25"/>
      <c r="B16" s="5"/>
    </row>
  </sheetData>
  <mergeCells count="1">
    <mergeCell ref="A2:B2"/>
  </mergeCells>
  <pageMargins left="0.75" right="0.393055555555556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D16"/>
  <sheetViews>
    <sheetView showZeros="0" workbookViewId="0">
      <selection activeCell="A12" sqref="A12"/>
    </sheetView>
  </sheetViews>
  <sheetFormatPr defaultColWidth="9" defaultRowHeight="14.25" outlineLevelCol="3"/>
  <cols>
    <col min="1" max="1" width="48" style="15" customWidth="1"/>
    <col min="2" max="2" width="47.875" style="15" customWidth="1"/>
    <col min="3" max="3" width="31.625" style="15"/>
    <col min="4" max="4" width="15.125" style="15"/>
    <col min="5" max="16384" width="9" style="15"/>
  </cols>
  <sheetData>
    <row r="1" s="5" customFormat="1" ht="24.95" customHeight="1" spans="1:4">
      <c r="A1" s="1" t="s">
        <v>403</v>
      </c>
      <c r="B1" s="1"/>
      <c r="C1" s="1"/>
      <c r="D1" s="1"/>
    </row>
    <row r="2" s="5" customFormat="1" ht="24.95" customHeight="1" spans="1:4">
      <c r="A2" s="7" t="s">
        <v>404</v>
      </c>
      <c r="B2" s="7"/>
      <c r="C2" s="16"/>
      <c r="D2" s="16"/>
    </row>
    <row r="3" s="5" customFormat="1" ht="24" customHeight="1" spans="1:4">
      <c r="A3" s="17"/>
      <c r="B3" s="14" t="s">
        <v>2</v>
      </c>
      <c r="D3" s="18"/>
    </row>
    <row r="4" ht="27" customHeight="1" spans="1:2">
      <c r="A4" s="19" t="s">
        <v>393</v>
      </c>
      <c r="B4" s="19" t="s">
        <v>5</v>
      </c>
    </row>
    <row r="5" ht="27" customHeight="1" spans="1:2">
      <c r="A5" s="20" t="s">
        <v>405</v>
      </c>
      <c r="B5" s="21">
        <v>34092</v>
      </c>
    </row>
    <row r="6" ht="27" customHeight="1" spans="1:2">
      <c r="A6" s="22" t="s">
        <v>406</v>
      </c>
      <c r="B6" s="21"/>
    </row>
    <row r="7" ht="27" customHeight="1" spans="1:2">
      <c r="A7" s="22" t="s">
        <v>407</v>
      </c>
      <c r="B7" s="21"/>
    </row>
    <row r="8" ht="27" customHeight="1" spans="1:2">
      <c r="A8" s="22" t="s">
        <v>408</v>
      </c>
      <c r="B8" s="21"/>
    </row>
    <row r="9" ht="27" customHeight="1" spans="1:2">
      <c r="A9" s="22" t="s">
        <v>409</v>
      </c>
      <c r="B9" s="21">
        <v>100000</v>
      </c>
    </row>
    <row r="10" ht="27" customHeight="1" spans="1:2">
      <c r="A10" s="22"/>
      <c r="B10" s="21"/>
    </row>
    <row r="11" ht="27" customHeight="1" spans="1:2">
      <c r="A11" s="23" t="s">
        <v>410</v>
      </c>
      <c r="B11" s="21">
        <f>SUM(B5:B9)</f>
        <v>134092</v>
      </c>
    </row>
    <row r="12" ht="27" customHeight="1" spans="1:2">
      <c r="A12" s="24" t="s">
        <v>411</v>
      </c>
      <c r="B12" s="21">
        <f>0</f>
        <v>0</v>
      </c>
    </row>
    <row r="13" ht="27" customHeight="1" spans="1:2">
      <c r="A13" s="22" t="s">
        <v>412</v>
      </c>
      <c r="B13" s="21"/>
    </row>
    <row r="14" ht="27" customHeight="1" spans="1:2">
      <c r="A14" s="22" t="s">
        <v>413</v>
      </c>
      <c r="B14" s="21"/>
    </row>
    <row r="15" ht="27" customHeight="1" spans="1:2">
      <c r="A15" s="23" t="s">
        <v>414</v>
      </c>
      <c r="B15" s="21">
        <f>SUM(B11:B14)</f>
        <v>134092</v>
      </c>
    </row>
    <row r="16" spans="1:4">
      <c r="A16" s="25"/>
      <c r="B16" s="5"/>
      <c r="C16" s="5"/>
      <c r="D16" s="5"/>
    </row>
  </sheetData>
  <mergeCells count="1">
    <mergeCell ref="A2:B2"/>
  </mergeCells>
  <pageMargins left="0.511805555555556" right="0.2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workbookViewId="0">
      <selection activeCell="B1" sqref="B$1:D$1048576"/>
    </sheetView>
  </sheetViews>
  <sheetFormatPr defaultColWidth="9" defaultRowHeight="14.25"/>
  <cols>
    <col min="1" max="1" width="27.125" style="5" customWidth="1"/>
    <col min="2" max="4" width="15.625" style="5" customWidth="1"/>
    <col min="5" max="7" width="10.375" style="5"/>
    <col min="8" max="9" width="9.375" style="5"/>
    <col min="10" max="16380" width="9" style="5"/>
  </cols>
  <sheetData>
    <row r="1" s="5" customFormat="1" ht="23.25" customHeight="1" spans="1:2">
      <c r="A1" s="1" t="s">
        <v>415</v>
      </c>
      <c r="B1" s="6"/>
    </row>
    <row r="2" s="5" customFormat="1" ht="22.5" spans="1:10">
      <c r="A2" s="7" t="s">
        <v>416</v>
      </c>
      <c r="B2" s="7"/>
      <c r="C2" s="7"/>
      <c r="D2" s="7"/>
      <c r="E2" s="7"/>
      <c r="F2" s="7"/>
      <c r="G2" s="7"/>
      <c r="H2" s="7"/>
      <c r="I2" s="7"/>
      <c r="J2" s="7"/>
    </row>
    <row r="3" s="5" customFormat="1" ht="19.5" customHeight="1" spans="10:10">
      <c r="J3" s="14" t="s">
        <v>2</v>
      </c>
    </row>
    <row r="4" s="5" customFormat="1" ht="57" spans="1:10">
      <c r="A4" s="8" t="s">
        <v>417</v>
      </c>
      <c r="B4" s="9" t="s">
        <v>351</v>
      </c>
      <c r="C4" s="9" t="s">
        <v>418</v>
      </c>
      <c r="D4" s="9" t="s">
        <v>419</v>
      </c>
      <c r="E4" s="9" t="s">
        <v>420</v>
      </c>
      <c r="F4" s="9" t="s">
        <v>421</v>
      </c>
      <c r="G4" s="9" t="s">
        <v>422</v>
      </c>
      <c r="H4" s="9" t="s">
        <v>423</v>
      </c>
      <c r="I4" s="9" t="s">
        <v>424</v>
      </c>
      <c r="J4" s="9" t="s">
        <v>425</v>
      </c>
    </row>
    <row r="5" s="5" customFormat="1" ht="27" customHeight="1" spans="1:10">
      <c r="A5" s="10" t="s">
        <v>426</v>
      </c>
      <c r="B5" s="11">
        <v>1129222.529983</v>
      </c>
      <c r="C5" s="11">
        <v>483868.689243</v>
      </c>
      <c r="D5" s="11">
        <v>72703.897057</v>
      </c>
      <c r="E5" s="11">
        <v>202046.853343</v>
      </c>
      <c r="F5" s="11">
        <v>150278.386999</v>
      </c>
      <c r="G5" s="11">
        <v>162893.734</v>
      </c>
      <c r="H5" s="11">
        <v>25019.169</v>
      </c>
      <c r="I5" s="11">
        <v>24475.18464</v>
      </c>
      <c r="J5" s="11">
        <v>7936.615701</v>
      </c>
    </row>
    <row r="6" s="5" customFormat="1" ht="27" customHeight="1" spans="1:10">
      <c r="A6" s="10" t="s">
        <v>427</v>
      </c>
      <c r="B6" s="11">
        <v>631333.485136</v>
      </c>
      <c r="C6" s="11">
        <v>219936.689243</v>
      </c>
      <c r="D6" s="11">
        <v>22009.574424</v>
      </c>
      <c r="E6" s="11">
        <v>144890.483129</v>
      </c>
      <c r="F6" s="11">
        <v>146728.386999</v>
      </c>
      <c r="G6" s="11">
        <v>43907.382</v>
      </c>
      <c r="H6" s="11">
        <v>24519.169</v>
      </c>
      <c r="I6" s="11">
        <v>21975.18464</v>
      </c>
      <c r="J6" s="11">
        <v>7366.615701</v>
      </c>
    </row>
    <row r="7" s="5" customFormat="1" ht="27" customHeight="1" spans="1:10">
      <c r="A7" s="10" t="s">
        <v>428</v>
      </c>
      <c r="B7" s="11">
        <v>14967.686839</v>
      </c>
      <c r="C7" s="11">
        <v>2500</v>
      </c>
      <c r="D7" s="11">
        <v>3098.986839</v>
      </c>
      <c r="E7" s="11">
        <v>398.7</v>
      </c>
      <c r="F7" s="11">
        <v>3500</v>
      </c>
      <c r="G7" s="11">
        <v>1900</v>
      </c>
      <c r="H7" s="11">
        <v>500</v>
      </c>
      <c r="I7" s="11">
        <v>2500</v>
      </c>
      <c r="J7" s="11">
        <v>570</v>
      </c>
    </row>
    <row r="8" s="5" customFormat="1" ht="27" customHeight="1" spans="1:10">
      <c r="A8" s="13" t="s">
        <v>429</v>
      </c>
      <c r="B8" s="11">
        <v>227064.948008</v>
      </c>
      <c r="C8" s="11">
        <v>5758</v>
      </c>
      <c r="D8" s="11">
        <v>47493.925794</v>
      </c>
      <c r="E8" s="11">
        <v>56726.670214</v>
      </c>
      <c r="F8" s="11"/>
      <c r="G8" s="11">
        <v>117086.352</v>
      </c>
      <c r="H8" s="11"/>
      <c r="I8" s="11"/>
      <c r="J8" s="11"/>
    </row>
    <row r="9" s="5" customFormat="1" ht="27" customHeight="1" spans="1:10">
      <c r="A9" s="13" t="s">
        <v>430</v>
      </c>
      <c r="B9" s="11"/>
      <c r="C9" s="11"/>
      <c r="D9" s="11"/>
      <c r="E9" s="11"/>
      <c r="F9" s="11"/>
      <c r="G9" s="11"/>
      <c r="H9" s="11"/>
      <c r="I9" s="11"/>
      <c r="J9" s="11"/>
    </row>
    <row r="10" s="5" customFormat="1" ht="27" customHeight="1" spans="1:10">
      <c r="A10" s="13" t="s">
        <v>431</v>
      </c>
      <c r="B10" s="11">
        <v>2000</v>
      </c>
      <c r="C10" s="11">
        <v>2000</v>
      </c>
      <c r="D10" s="11"/>
      <c r="E10" s="11"/>
      <c r="F10" s="11"/>
      <c r="G10" s="11"/>
      <c r="H10" s="11"/>
      <c r="I10" s="11"/>
      <c r="J10" s="11"/>
    </row>
    <row r="11" s="5" customFormat="1" ht="27" customHeight="1" spans="1:10">
      <c r="A11" s="13" t="s">
        <v>432</v>
      </c>
      <c r="B11" s="11">
        <v>3682.41</v>
      </c>
      <c r="C11" s="11">
        <v>3500</v>
      </c>
      <c r="D11" s="11">
        <v>101.41</v>
      </c>
      <c r="E11" s="11">
        <v>31</v>
      </c>
      <c r="F11" s="11">
        <v>50</v>
      </c>
      <c r="G11" s="11"/>
      <c r="H11" s="11"/>
      <c r="I11" s="11"/>
      <c r="J11" s="11"/>
    </row>
  </sheetData>
  <mergeCells count="1">
    <mergeCell ref="A2:J2"/>
  </mergeCells>
  <pageMargins left="0.75" right="0.196527777777778" top="1" bottom="1" header="0.511805555555556" footer="0.51180555555555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workbookViewId="0">
      <selection activeCell="G8" sqref="G8"/>
    </sheetView>
  </sheetViews>
  <sheetFormatPr defaultColWidth="9" defaultRowHeight="14.25" outlineLevelRow="7"/>
  <cols>
    <col min="1" max="1" width="30" style="5" customWidth="1"/>
    <col min="2" max="2" width="13.875" style="5"/>
    <col min="3" max="3" width="12.625" style="5"/>
    <col min="4" max="4" width="14" style="5" customWidth="1"/>
    <col min="5" max="7" width="10.375" style="5"/>
    <col min="8" max="9" width="9.375" style="5"/>
    <col min="10" max="16381" width="9" style="5"/>
  </cols>
  <sheetData>
    <row r="1" s="5" customFormat="1" ht="23.25" customHeight="1" spans="1:2">
      <c r="A1" s="1" t="s">
        <v>433</v>
      </c>
      <c r="B1" s="6"/>
    </row>
    <row r="2" s="5" customFormat="1" ht="22.5" spans="1:10">
      <c r="A2" s="7" t="s">
        <v>434</v>
      </c>
      <c r="B2" s="7"/>
      <c r="C2" s="7"/>
      <c r="D2" s="7"/>
      <c r="E2" s="7"/>
      <c r="F2" s="7"/>
      <c r="G2" s="7"/>
      <c r="H2" s="7"/>
      <c r="I2" s="7"/>
      <c r="J2" s="7"/>
    </row>
    <row r="3" s="5" customFormat="1" ht="19.5" customHeight="1" spans="10:10">
      <c r="J3" s="14" t="s">
        <v>2</v>
      </c>
    </row>
    <row r="4" s="5" customFormat="1" ht="57" spans="1:10">
      <c r="A4" s="8" t="s">
        <v>417</v>
      </c>
      <c r="B4" s="9" t="s">
        <v>351</v>
      </c>
      <c r="C4" s="9" t="s">
        <v>418</v>
      </c>
      <c r="D4" s="9" t="s">
        <v>419</v>
      </c>
      <c r="E4" s="9" t="s">
        <v>420</v>
      </c>
      <c r="F4" s="9" t="s">
        <v>421</v>
      </c>
      <c r="G4" s="9" t="s">
        <v>422</v>
      </c>
      <c r="H4" s="9" t="s">
        <v>423</v>
      </c>
      <c r="I4" s="9" t="s">
        <v>424</v>
      </c>
      <c r="J4" s="9" t="s">
        <v>425</v>
      </c>
    </row>
    <row r="5" s="5" customFormat="1" ht="27" customHeight="1" spans="1:10">
      <c r="A5" s="10" t="s">
        <v>435</v>
      </c>
      <c r="B5" s="11">
        <v>1077091.478545</v>
      </c>
      <c r="C5" s="11">
        <v>498508.053403</v>
      </c>
      <c r="D5" s="11">
        <v>46733.038644</v>
      </c>
      <c r="E5" s="11">
        <v>200557.105664</v>
      </c>
      <c r="F5" s="11">
        <v>136765.054972</v>
      </c>
      <c r="G5" s="11">
        <v>143752.656711</v>
      </c>
      <c r="H5" s="11">
        <v>26649.040843</v>
      </c>
      <c r="I5" s="11">
        <v>16499.94498</v>
      </c>
      <c r="J5" s="11">
        <v>7626.583328</v>
      </c>
    </row>
    <row r="6" s="5" customFormat="1" ht="27" customHeight="1" spans="1:10">
      <c r="A6" s="12" t="s">
        <v>436</v>
      </c>
      <c r="B6" s="11">
        <v>1047683.689825</v>
      </c>
      <c r="C6" s="11">
        <v>490836.053403</v>
      </c>
      <c r="D6" s="11">
        <v>46645.628644</v>
      </c>
      <c r="E6" s="11">
        <v>200537.105664</v>
      </c>
      <c r="F6" s="11">
        <v>136395.054972</v>
      </c>
      <c r="G6" s="11">
        <v>130873.157991</v>
      </c>
      <c r="H6" s="11">
        <v>25980.160843</v>
      </c>
      <c r="I6" s="11">
        <v>8789.94498</v>
      </c>
      <c r="J6" s="11">
        <v>7626.583328</v>
      </c>
    </row>
    <row r="7" s="5" customFormat="1" ht="27" customHeight="1" spans="1:10">
      <c r="A7" s="10" t="s">
        <v>437</v>
      </c>
      <c r="B7" s="11"/>
      <c r="C7" s="11"/>
      <c r="D7" s="11"/>
      <c r="E7" s="11"/>
      <c r="F7" s="11"/>
      <c r="G7" s="11"/>
      <c r="H7" s="11"/>
      <c r="I7" s="11"/>
      <c r="J7" s="11"/>
    </row>
    <row r="8" ht="33" customHeight="1" spans="1:10">
      <c r="A8" s="13" t="s">
        <v>438</v>
      </c>
      <c r="B8" s="11">
        <v>1077.41</v>
      </c>
      <c r="C8" s="11">
        <v>600</v>
      </c>
      <c r="D8" s="11">
        <v>87.41</v>
      </c>
      <c r="E8" s="11">
        <v>20</v>
      </c>
      <c r="F8" s="11">
        <v>370</v>
      </c>
      <c r="G8" s="11"/>
      <c r="H8" s="11"/>
      <c r="I8" s="11"/>
      <c r="J8" s="11"/>
    </row>
  </sheetData>
  <mergeCells count="1">
    <mergeCell ref="A2:J2"/>
  </mergeCells>
  <pageMargins left="0.75" right="0.75" top="1" bottom="1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1" sqref="A11"/>
    </sheetView>
  </sheetViews>
  <sheetFormatPr defaultColWidth="9" defaultRowHeight="13.5" outlineLevelCol="1"/>
  <cols>
    <col min="1" max="1" width="39.0833333333333" customWidth="1"/>
    <col min="2" max="2" width="44.9916666666667" customWidth="1"/>
  </cols>
  <sheetData>
    <row r="1" ht="18.75" spans="1:1">
      <c r="A1" s="1" t="s">
        <v>439</v>
      </c>
    </row>
    <row r="2" ht="22.5" spans="1:2">
      <c r="A2" s="2" t="s">
        <v>440</v>
      </c>
      <c r="B2" s="2"/>
    </row>
    <row r="3" spans="2:2">
      <c r="B3" s="3" t="s">
        <v>2</v>
      </c>
    </row>
    <row r="4" ht="21" customHeight="1" spans="1:2">
      <c r="A4" s="4" t="s">
        <v>351</v>
      </c>
      <c r="B4" s="4">
        <v>10262</v>
      </c>
    </row>
    <row r="5" ht="21" customHeight="1" spans="1:2">
      <c r="A5" s="4" t="s">
        <v>441</v>
      </c>
      <c r="B5" s="4">
        <v>371.34</v>
      </c>
    </row>
    <row r="6" ht="21" customHeight="1" spans="1:2">
      <c r="A6" s="4" t="s">
        <v>442</v>
      </c>
      <c r="B6" s="4">
        <v>543.8</v>
      </c>
    </row>
    <row r="7" ht="21" customHeight="1" spans="1:2">
      <c r="A7" s="4" t="s">
        <v>443</v>
      </c>
      <c r="B7" s="4">
        <v>852.26</v>
      </c>
    </row>
    <row r="8" ht="21" customHeight="1" spans="1:2">
      <c r="A8" s="4" t="s">
        <v>444</v>
      </c>
      <c r="B8" s="4">
        <v>769.8</v>
      </c>
    </row>
    <row r="9" ht="21" customHeight="1" spans="1:2">
      <c r="A9" s="4" t="s">
        <v>445</v>
      </c>
      <c r="B9" s="4">
        <v>1090</v>
      </c>
    </row>
    <row r="10" ht="21" customHeight="1" spans="1:2">
      <c r="A10" s="4" t="s">
        <v>446</v>
      </c>
      <c r="B10" s="4">
        <v>1456.6</v>
      </c>
    </row>
    <row r="11" ht="21" customHeight="1" spans="1:2">
      <c r="A11" s="4" t="s">
        <v>447</v>
      </c>
      <c r="B11" s="4">
        <v>904.9</v>
      </c>
    </row>
    <row r="12" ht="21" customHeight="1" spans="1:2">
      <c r="A12" s="4" t="s">
        <v>448</v>
      </c>
      <c r="B12" s="4">
        <v>829.68</v>
      </c>
    </row>
    <row r="13" ht="21" customHeight="1" spans="1:2">
      <c r="A13" s="4" t="s">
        <v>449</v>
      </c>
      <c r="B13" s="4">
        <v>915.5</v>
      </c>
    </row>
    <row r="14" ht="21" customHeight="1" spans="1:2">
      <c r="A14" s="4" t="s">
        <v>450</v>
      </c>
      <c r="B14" s="4">
        <v>859.5</v>
      </c>
    </row>
    <row r="15" ht="21" customHeight="1" spans="1:2">
      <c r="A15" s="4" t="s">
        <v>451</v>
      </c>
      <c r="B15" s="4">
        <v>1004.72</v>
      </c>
    </row>
    <row r="16" ht="21" customHeight="1" spans="1:2">
      <c r="A16" s="4" t="s">
        <v>452</v>
      </c>
      <c r="B16" s="4">
        <v>659.1</v>
      </c>
    </row>
    <row r="17" ht="21" customHeight="1" spans="1:2">
      <c r="A17" s="4" t="s">
        <v>453</v>
      </c>
      <c r="B17" s="4">
        <v>5</v>
      </c>
    </row>
  </sheetData>
  <mergeCells count="1">
    <mergeCell ref="A2:B2"/>
  </mergeCells>
  <pageMargins left="0.904861111111111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2"/>
  <sheetViews>
    <sheetView topLeftCell="A4" workbookViewId="0">
      <selection activeCell="C25" sqref="C25:C26"/>
    </sheetView>
  </sheetViews>
  <sheetFormatPr defaultColWidth="9" defaultRowHeight="13.5" outlineLevelCol="1"/>
  <cols>
    <col min="1" max="1" width="52.8833333333333" customWidth="1"/>
    <col min="2" max="2" width="37.25" customWidth="1"/>
  </cols>
  <sheetData>
    <row r="1" ht="18.75" spans="1:1">
      <c r="A1" s="1" t="s">
        <v>454</v>
      </c>
    </row>
    <row r="2" ht="22.5" spans="1:2">
      <c r="A2" s="2" t="s">
        <v>455</v>
      </c>
      <c r="B2" s="2"/>
    </row>
    <row r="3" spans="2:2">
      <c r="B3" s="3" t="s">
        <v>2</v>
      </c>
    </row>
    <row r="4" ht="27" customHeight="1" spans="1:2">
      <c r="A4" s="4" t="s">
        <v>456</v>
      </c>
      <c r="B4" s="4" t="s">
        <v>351</v>
      </c>
    </row>
    <row r="5" ht="27" customHeight="1" spans="1:2">
      <c r="A5" s="4" t="s">
        <v>351</v>
      </c>
      <c r="B5" s="4">
        <v>10262</v>
      </c>
    </row>
    <row r="6" ht="27" customHeight="1" spans="1:2">
      <c r="A6" s="4" t="s">
        <v>457</v>
      </c>
      <c r="B6" s="4">
        <v>32.49</v>
      </c>
    </row>
    <row r="7" ht="27" customHeight="1" spans="1:2">
      <c r="A7" s="4" t="s">
        <v>458</v>
      </c>
      <c r="B7" s="4">
        <v>55.81</v>
      </c>
    </row>
    <row r="8" ht="27" customHeight="1" spans="1:2">
      <c r="A8" s="4" t="s">
        <v>459</v>
      </c>
      <c r="B8" s="4">
        <v>423.21</v>
      </c>
    </row>
    <row r="9" ht="27" customHeight="1" spans="1:2">
      <c r="A9" s="4" t="s">
        <v>460</v>
      </c>
      <c r="B9" s="4">
        <v>173.83</v>
      </c>
    </row>
    <row r="10" ht="27" customHeight="1" spans="1:2">
      <c r="A10" s="4" t="s">
        <v>461</v>
      </c>
      <c r="B10" s="4">
        <v>22.12</v>
      </c>
    </row>
    <row r="11" ht="27" customHeight="1" spans="1:2">
      <c r="A11" s="4" t="s">
        <v>462</v>
      </c>
      <c r="B11" s="4">
        <v>356.5</v>
      </c>
    </row>
    <row r="12" ht="27" customHeight="1" spans="1:2">
      <c r="A12" s="4" t="s">
        <v>463</v>
      </c>
      <c r="B12" s="4">
        <v>610</v>
      </c>
    </row>
    <row r="13" ht="27" customHeight="1" spans="1:2">
      <c r="A13" s="4" t="s">
        <v>464</v>
      </c>
      <c r="B13" s="4">
        <v>400</v>
      </c>
    </row>
    <row r="14" ht="27" customHeight="1" spans="1:2">
      <c r="A14" s="4" t="s">
        <v>465</v>
      </c>
      <c r="B14" s="4">
        <v>113</v>
      </c>
    </row>
    <row r="15" ht="27" customHeight="1" spans="1:2">
      <c r="A15" s="4" t="s">
        <v>466</v>
      </c>
      <c r="B15" s="4">
        <v>70</v>
      </c>
    </row>
    <row r="16" ht="27" customHeight="1" spans="1:2">
      <c r="A16" s="4" t="s">
        <v>467</v>
      </c>
      <c r="B16" s="4">
        <v>1174.93</v>
      </c>
    </row>
    <row r="17" ht="27" customHeight="1" spans="1:2">
      <c r="A17" s="4" t="s">
        <v>468</v>
      </c>
      <c r="B17" s="4">
        <v>423.9</v>
      </c>
    </row>
    <row r="18" ht="27" customHeight="1" spans="1:2">
      <c r="A18" s="4" t="s">
        <v>469</v>
      </c>
      <c r="B18" s="4">
        <v>296</v>
      </c>
    </row>
    <row r="19" ht="27" customHeight="1" spans="1:2">
      <c r="A19" s="4" t="s">
        <v>470</v>
      </c>
      <c r="B19" s="4">
        <v>229.26</v>
      </c>
    </row>
    <row r="20" ht="27" customHeight="1" spans="1:2">
      <c r="A20" s="4" t="s">
        <v>471</v>
      </c>
      <c r="B20" s="4">
        <v>642.21</v>
      </c>
    </row>
    <row r="21" ht="27" customHeight="1" spans="1:2">
      <c r="A21" s="4" t="s">
        <v>472</v>
      </c>
      <c r="B21" s="4">
        <v>82.52</v>
      </c>
    </row>
    <row r="22" ht="27" customHeight="1" spans="1:2">
      <c r="A22" s="4" t="s">
        <v>473</v>
      </c>
      <c r="B22" s="4">
        <v>219.74</v>
      </c>
    </row>
    <row r="23" ht="27" customHeight="1" spans="1:2">
      <c r="A23" s="4" t="s">
        <v>474</v>
      </c>
      <c r="B23" s="4">
        <v>550</v>
      </c>
    </row>
    <row r="24" ht="27" customHeight="1" spans="1:2">
      <c r="A24" s="4" t="s">
        <v>475</v>
      </c>
      <c r="B24" s="4">
        <v>171.7</v>
      </c>
    </row>
    <row r="25" ht="27" customHeight="1" spans="1:2">
      <c r="A25" s="4" t="s">
        <v>476</v>
      </c>
      <c r="B25" s="4">
        <v>1200</v>
      </c>
    </row>
    <row r="26" ht="27" customHeight="1" spans="1:2">
      <c r="A26" s="4" t="s">
        <v>477</v>
      </c>
      <c r="B26" s="4">
        <v>500</v>
      </c>
    </row>
    <row r="27" ht="27" customHeight="1" spans="1:2">
      <c r="A27" s="4" t="s">
        <v>478</v>
      </c>
      <c r="B27" s="4">
        <v>15</v>
      </c>
    </row>
    <row r="28" ht="27" customHeight="1" spans="1:2">
      <c r="A28" s="4" t="s">
        <v>479</v>
      </c>
      <c r="B28" s="4">
        <v>18</v>
      </c>
    </row>
    <row r="29" ht="27" customHeight="1" spans="1:2">
      <c r="A29" s="4" t="s">
        <v>480</v>
      </c>
      <c r="B29" s="4">
        <v>2</v>
      </c>
    </row>
    <row r="30" ht="27" customHeight="1" spans="1:2">
      <c r="A30" s="4" t="s">
        <v>481</v>
      </c>
      <c r="B30" s="4">
        <v>1000</v>
      </c>
    </row>
    <row r="31" ht="27" customHeight="1" spans="1:2">
      <c r="A31" s="4" t="s">
        <v>482</v>
      </c>
      <c r="B31" s="4">
        <v>1000</v>
      </c>
    </row>
    <row r="32" ht="27" customHeight="1" spans="1:2">
      <c r="A32" s="4" t="s">
        <v>483</v>
      </c>
      <c r="B32" s="4">
        <v>480</v>
      </c>
    </row>
  </sheetData>
  <mergeCells count="1">
    <mergeCell ref="A2:B2"/>
  </mergeCells>
  <pageMargins left="0.629861111111111" right="0.393055555555556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"/>
  <sheetViews>
    <sheetView workbookViewId="0">
      <selection activeCell="B1" sqref="B$1:F$1048576"/>
    </sheetView>
  </sheetViews>
  <sheetFormatPr defaultColWidth="9" defaultRowHeight="14.25" outlineLevelCol="6"/>
  <cols>
    <col min="1" max="1" width="22.375" style="5" customWidth="1"/>
    <col min="2" max="5" width="12.625" style="5" customWidth="1"/>
    <col min="6" max="6" width="11.5" style="5" customWidth="1"/>
    <col min="7" max="7" width="5.875" style="5" customWidth="1"/>
    <col min="8" max="8" width="9" style="5"/>
    <col min="9" max="9" width="9" style="5" hidden="1" customWidth="1"/>
    <col min="10" max="16384" width="9" style="5"/>
  </cols>
  <sheetData>
    <row r="1" ht="18.75" spans="1:1">
      <c r="A1" s="1" t="s">
        <v>70</v>
      </c>
    </row>
    <row r="2" ht="22.5" spans="1:7">
      <c r="A2" s="7" t="s">
        <v>71</v>
      </c>
      <c r="B2" s="7"/>
      <c r="C2" s="7"/>
      <c r="D2" s="7"/>
      <c r="E2" s="7"/>
      <c r="F2" s="7"/>
      <c r="G2" s="7"/>
    </row>
    <row r="3" ht="22.5" customHeight="1" spans="7:7">
      <c r="G3" s="14" t="s">
        <v>2</v>
      </c>
    </row>
    <row r="4" ht="34.5" customHeight="1" spans="1:7">
      <c r="A4" s="34" t="s">
        <v>3</v>
      </c>
      <c r="B4" s="65" t="s">
        <v>72</v>
      </c>
      <c r="C4" s="65" t="s">
        <v>73</v>
      </c>
      <c r="D4" s="65" t="s">
        <v>5</v>
      </c>
      <c r="E4" s="65" t="s">
        <v>73</v>
      </c>
      <c r="F4" s="65" t="s">
        <v>6</v>
      </c>
      <c r="G4" s="36" t="s">
        <v>7</v>
      </c>
    </row>
    <row r="5" ht="16.5" customHeight="1" spans="1:7">
      <c r="A5" s="80" t="s">
        <v>74</v>
      </c>
      <c r="B5" s="44">
        <v>216529</v>
      </c>
      <c r="C5" s="44">
        <v>191563</v>
      </c>
      <c r="D5" s="44">
        <v>256790</v>
      </c>
      <c r="E5" s="44">
        <v>250890</v>
      </c>
      <c r="F5" s="45">
        <v>99.0159711886235</v>
      </c>
      <c r="G5" s="45"/>
    </row>
    <row r="6" ht="16.5" customHeight="1" spans="1:7">
      <c r="A6" s="80" t="s">
        <v>75</v>
      </c>
      <c r="B6" s="44">
        <v>1499</v>
      </c>
      <c r="C6" s="44">
        <v>1319</v>
      </c>
      <c r="D6" s="44">
        <v>1097</v>
      </c>
      <c r="E6" s="44">
        <v>1097</v>
      </c>
      <c r="F6" s="45">
        <v>85.7701329163409</v>
      </c>
      <c r="G6" s="41"/>
    </row>
    <row r="7" ht="16.5" customHeight="1" spans="1:7">
      <c r="A7" s="80" t="s">
        <v>76</v>
      </c>
      <c r="B7" s="44">
        <v>108087</v>
      </c>
      <c r="C7" s="44">
        <v>95373</v>
      </c>
      <c r="D7" s="44">
        <v>93288</v>
      </c>
      <c r="E7" s="44">
        <v>88751</v>
      </c>
      <c r="F7" s="45">
        <v>70.0586525680212</v>
      </c>
      <c r="G7" s="39"/>
    </row>
    <row r="8" ht="16.5" customHeight="1" spans="1:7">
      <c r="A8" s="80" t="s">
        <v>77</v>
      </c>
      <c r="B8" s="44">
        <v>451604</v>
      </c>
      <c r="C8" s="44">
        <v>391545</v>
      </c>
      <c r="D8" s="44">
        <v>516729</v>
      </c>
      <c r="E8" s="44">
        <v>435126</v>
      </c>
      <c r="F8" s="45">
        <v>107.993178441031</v>
      </c>
      <c r="G8" s="41"/>
    </row>
    <row r="9" ht="16.5" customHeight="1" spans="1:7">
      <c r="A9" s="80" t="s">
        <v>78</v>
      </c>
      <c r="B9" s="44">
        <v>10655</v>
      </c>
      <c r="C9" s="44">
        <v>10206</v>
      </c>
      <c r="D9" s="44">
        <v>15076</v>
      </c>
      <c r="E9" s="44">
        <v>14946</v>
      </c>
      <c r="F9" s="45">
        <v>78.7381835274455</v>
      </c>
      <c r="G9" s="41"/>
    </row>
    <row r="10" ht="16.5" customHeight="1" spans="1:7">
      <c r="A10" s="80" t="s">
        <v>79</v>
      </c>
      <c r="B10" s="44">
        <v>43388</v>
      </c>
      <c r="C10" s="44">
        <v>32779</v>
      </c>
      <c r="D10" s="44">
        <v>48139</v>
      </c>
      <c r="E10" s="44">
        <v>38851</v>
      </c>
      <c r="F10" s="45">
        <v>66.2989436571224</v>
      </c>
      <c r="G10" s="41"/>
    </row>
    <row r="11" ht="16.5" customHeight="1" spans="1:7">
      <c r="A11" s="80" t="s">
        <v>80</v>
      </c>
      <c r="B11" s="44">
        <v>396435</v>
      </c>
      <c r="C11" s="44">
        <v>325036</v>
      </c>
      <c r="D11" s="44">
        <v>326748</v>
      </c>
      <c r="E11" s="44">
        <v>269425</v>
      </c>
      <c r="F11" s="45">
        <v>85.11101618096</v>
      </c>
      <c r="G11" s="41"/>
    </row>
    <row r="12" ht="16.5" customHeight="1" spans="1:7">
      <c r="A12" s="80" t="s">
        <v>81</v>
      </c>
      <c r="B12" s="44">
        <v>184370</v>
      </c>
      <c r="C12" s="44">
        <v>150217</v>
      </c>
      <c r="D12" s="44">
        <v>274797</v>
      </c>
      <c r="E12" s="44">
        <v>244924</v>
      </c>
      <c r="F12" s="45">
        <v>94.4478623548295</v>
      </c>
      <c r="G12" s="41"/>
    </row>
    <row r="13" ht="16.5" customHeight="1" spans="1:7">
      <c r="A13" s="80" t="s">
        <v>82</v>
      </c>
      <c r="B13" s="44">
        <v>55295</v>
      </c>
      <c r="C13" s="44">
        <v>20602</v>
      </c>
      <c r="D13" s="44">
        <v>74153</v>
      </c>
      <c r="E13" s="44">
        <v>33058</v>
      </c>
      <c r="F13" s="45">
        <v>95.1936531573745</v>
      </c>
      <c r="G13" s="41"/>
    </row>
    <row r="14" ht="16.5" customHeight="1" spans="1:7">
      <c r="A14" s="80" t="s">
        <v>83</v>
      </c>
      <c r="B14" s="44">
        <v>108114</v>
      </c>
      <c r="C14" s="44">
        <v>59438</v>
      </c>
      <c r="D14" s="44">
        <v>185095</v>
      </c>
      <c r="E14" s="44">
        <v>180557</v>
      </c>
      <c r="F14" s="45">
        <v>83.5647113530987</v>
      </c>
      <c r="G14" s="41"/>
    </row>
    <row r="15" ht="16.5" customHeight="1" spans="1:7">
      <c r="A15" s="80" t="s">
        <v>84</v>
      </c>
      <c r="B15" s="44">
        <v>225278</v>
      </c>
      <c r="C15" s="44">
        <v>149631</v>
      </c>
      <c r="D15" s="44">
        <v>254700</v>
      </c>
      <c r="E15" s="44">
        <v>187057</v>
      </c>
      <c r="F15" s="45">
        <v>75.0094976690217</v>
      </c>
      <c r="G15" s="41"/>
    </row>
    <row r="16" ht="16.5" customHeight="1" spans="1:7">
      <c r="A16" s="80" t="s">
        <v>85</v>
      </c>
      <c r="B16" s="44">
        <v>58806</v>
      </c>
      <c r="C16" s="44">
        <v>33746</v>
      </c>
      <c r="D16" s="44">
        <v>57228</v>
      </c>
      <c r="E16" s="44">
        <v>47023</v>
      </c>
      <c r="F16" s="45">
        <v>40.420677915822</v>
      </c>
      <c r="G16" s="41"/>
    </row>
    <row r="17" ht="16.5" customHeight="1" spans="1:7">
      <c r="A17" s="80" t="s">
        <v>86</v>
      </c>
      <c r="B17" s="44">
        <v>29743</v>
      </c>
      <c r="C17" s="44">
        <v>26234</v>
      </c>
      <c r="D17" s="44">
        <v>50325</v>
      </c>
      <c r="E17" s="44">
        <v>38277</v>
      </c>
      <c r="F17" s="45">
        <v>116.455315407044</v>
      </c>
      <c r="G17" s="41"/>
    </row>
    <row r="18" ht="16.5" customHeight="1" spans="1:7">
      <c r="A18" s="80" t="s">
        <v>87</v>
      </c>
      <c r="B18" s="44">
        <v>11315</v>
      </c>
      <c r="C18" s="44">
        <v>7430</v>
      </c>
      <c r="D18" s="44">
        <v>8422</v>
      </c>
      <c r="E18" s="44">
        <v>7158</v>
      </c>
      <c r="F18" s="45">
        <v>58.207201603428</v>
      </c>
      <c r="G18" s="41"/>
    </row>
    <row r="19" ht="16.5" customHeight="1" spans="1:7">
      <c r="A19" s="80" t="s">
        <v>88</v>
      </c>
      <c r="B19" s="44">
        <v>693</v>
      </c>
      <c r="C19" s="44">
        <v>603</v>
      </c>
      <c r="D19" s="44">
        <v>10935</v>
      </c>
      <c r="E19" s="44">
        <v>744</v>
      </c>
      <c r="F19" s="45">
        <v>391.234347048301</v>
      </c>
      <c r="G19" s="41"/>
    </row>
    <row r="20" ht="16.5" customHeight="1" spans="1:7">
      <c r="A20" s="80" t="s">
        <v>89</v>
      </c>
      <c r="B20" s="44">
        <v>0</v>
      </c>
      <c r="C20" s="44">
        <v>0</v>
      </c>
      <c r="D20" s="44"/>
      <c r="E20" s="44"/>
      <c r="F20" s="45"/>
      <c r="G20" s="41"/>
    </row>
    <row r="21" ht="16.5" customHeight="1" spans="1:7">
      <c r="A21" s="80" t="s">
        <v>90</v>
      </c>
      <c r="B21" s="44">
        <v>50720</v>
      </c>
      <c r="C21" s="44">
        <v>19203</v>
      </c>
      <c r="D21" s="44">
        <v>46443</v>
      </c>
      <c r="E21" s="44">
        <v>22400</v>
      </c>
      <c r="F21" s="45">
        <v>79.290799515135</v>
      </c>
      <c r="G21" s="41"/>
    </row>
    <row r="22" ht="16.5" customHeight="1" spans="1:7">
      <c r="A22" s="80" t="s">
        <v>91</v>
      </c>
      <c r="B22" s="44">
        <v>71915</v>
      </c>
      <c r="C22" s="44">
        <v>51869</v>
      </c>
      <c r="D22" s="44">
        <v>73574</v>
      </c>
      <c r="E22" s="44">
        <v>66473</v>
      </c>
      <c r="F22" s="45">
        <v>66.6714996420578</v>
      </c>
      <c r="G22" s="41"/>
    </row>
    <row r="23" ht="16.5" customHeight="1" spans="1:7">
      <c r="A23" s="80" t="s">
        <v>92</v>
      </c>
      <c r="B23" s="44">
        <v>6068</v>
      </c>
      <c r="C23" s="44">
        <v>5875</v>
      </c>
      <c r="D23" s="44">
        <v>5296</v>
      </c>
      <c r="E23" s="44">
        <v>5183</v>
      </c>
      <c r="F23" s="45">
        <v>68.1859147676065</v>
      </c>
      <c r="G23" s="41"/>
    </row>
    <row r="24" ht="16.5" customHeight="1" spans="1:7">
      <c r="A24" s="80" t="s">
        <v>93</v>
      </c>
      <c r="B24" s="44">
        <v>20591</v>
      </c>
      <c r="C24" s="44">
        <v>13241</v>
      </c>
      <c r="D24" s="44">
        <v>29530</v>
      </c>
      <c r="E24" s="44">
        <v>29530</v>
      </c>
      <c r="F24" s="45"/>
      <c r="G24" s="41"/>
    </row>
    <row r="25" ht="16.5" customHeight="1" spans="1:7">
      <c r="A25" s="80" t="s">
        <v>94</v>
      </c>
      <c r="B25" s="44">
        <v>34425</v>
      </c>
      <c r="C25" s="44">
        <v>22485</v>
      </c>
      <c r="D25" s="44">
        <v>37953</v>
      </c>
      <c r="E25" s="44">
        <v>29376</v>
      </c>
      <c r="F25" s="45">
        <v>172.796394099435</v>
      </c>
      <c r="G25" s="41"/>
    </row>
    <row r="26" ht="16.5" customHeight="1" spans="1:7">
      <c r="A26" s="80" t="s">
        <v>95</v>
      </c>
      <c r="B26" s="44">
        <v>82614</v>
      </c>
      <c r="C26" s="44">
        <v>55726</v>
      </c>
      <c r="D26" s="44">
        <v>170258</v>
      </c>
      <c r="E26" s="44">
        <v>107093</v>
      </c>
      <c r="F26" s="45">
        <v>2964.10167130919</v>
      </c>
      <c r="G26" s="42"/>
    </row>
    <row r="27" ht="16.5" customHeight="1" spans="1:7">
      <c r="A27" s="81"/>
      <c r="B27" s="44"/>
      <c r="C27" s="44"/>
      <c r="D27" s="44"/>
      <c r="E27" s="44"/>
      <c r="F27" s="45">
        <v>0</v>
      </c>
      <c r="G27" s="41"/>
    </row>
    <row r="28" ht="16.5" customHeight="1" spans="1:7">
      <c r="A28" s="82" t="s">
        <v>96</v>
      </c>
      <c r="B28" s="44">
        <f>SUM(B5:B27)</f>
        <v>2168144</v>
      </c>
      <c r="C28" s="44">
        <f>SUM(C5:C27)</f>
        <v>1664121</v>
      </c>
      <c r="D28" s="44">
        <f>SUM(D5:D27)</f>
        <v>2536576</v>
      </c>
      <c r="E28" s="44">
        <f>SUM(E5:E27)</f>
        <v>2097939</v>
      </c>
      <c r="F28" s="45">
        <v>94.4971275447614</v>
      </c>
      <c r="G28" s="41"/>
    </row>
    <row r="29" ht="16.5" customHeight="1" spans="1:7">
      <c r="A29" s="82"/>
      <c r="B29" s="44"/>
      <c r="C29" s="44"/>
      <c r="D29" s="44"/>
      <c r="E29" s="44"/>
      <c r="F29" s="45"/>
      <c r="G29" s="41"/>
    </row>
    <row r="30" ht="16.5" customHeight="1" spans="1:7">
      <c r="A30" s="81" t="s">
        <v>97</v>
      </c>
      <c r="B30" s="44">
        <v>2504</v>
      </c>
      <c r="C30" s="44">
        <v>2504</v>
      </c>
      <c r="D30" s="44">
        <v>2539</v>
      </c>
      <c r="E30" s="44">
        <v>2539</v>
      </c>
      <c r="F30" s="45"/>
      <c r="G30" s="41"/>
    </row>
    <row r="31" ht="16.5" customHeight="1" spans="1:7">
      <c r="A31" s="81" t="s">
        <v>98</v>
      </c>
      <c r="B31" s="44"/>
      <c r="C31" s="44"/>
      <c r="D31" s="44"/>
      <c r="E31" s="44"/>
      <c r="F31" s="45"/>
      <c r="G31" s="41"/>
    </row>
    <row r="32" ht="16.5" customHeight="1" spans="1:7">
      <c r="A32" s="81" t="s">
        <v>99</v>
      </c>
      <c r="B32" s="44">
        <v>201092</v>
      </c>
      <c r="C32" s="44">
        <v>201092</v>
      </c>
      <c r="D32" s="44">
        <v>7931</v>
      </c>
      <c r="E32" s="44">
        <v>7931</v>
      </c>
      <c r="F32" s="45"/>
      <c r="G32" s="41"/>
    </row>
    <row r="33" ht="16.5" customHeight="1" spans="1:7">
      <c r="A33" s="81"/>
      <c r="B33" s="44"/>
      <c r="C33" s="44"/>
      <c r="D33" s="44"/>
      <c r="E33" s="44"/>
      <c r="F33" s="45"/>
      <c r="G33" s="41"/>
    </row>
    <row r="34" ht="16.5" customHeight="1" spans="1:7">
      <c r="A34" s="82" t="s">
        <v>100</v>
      </c>
      <c r="B34" s="44">
        <f>SUM(B28:B32)</f>
        <v>2371740</v>
      </c>
      <c r="C34" s="44">
        <f>SUM(C28:C32)</f>
        <v>1867717</v>
      </c>
      <c r="D34" s="44">
        <f>SUM(D28:D32)</f>
        <v>2547046</v>
      </c>
      <c r="E34" s="44">
        <f>SUM(E28:E32)</f>
        <v>2108409</v>
      </c>
      <c r="F34" s="45"/>
      <c r="G34" s="41"/>
    </row>
  </sheetData>
  <mergeCells count="1">
    <mergeCell ref="A2:G2"/>
  </mergeCells>
  <pageMargins left="0.629861111111111" right="0.314583333333333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2"/>
  <sheetViews>
    <sheetView workbookViewId="0">
      <selection activeCell="A2" sqref="A2:G2"/>
    </sheetView>
  </sheetViews>
  <sheetFormatPr defaultColWidth="9" defaultRowHeight="14.25" outlineLevelCol="6"/>
  <cols>
    <col min="1" max="1" width="33.125" style="5" customWidth="1"/>
    <col min="2" max="2" width="11" style="5"/>
    <col min="3" max="3" width="13" style="5"/>
    <col min="4" max="4" width="11.25" style="5" customWidth="1"/>
    <col min="5" max="5" width="11" style="5"/>
    <col min="6" max="6" width="11.125" style="5" customWidth="1"/>
    <col min="7" max="7" width="6.625" style="5" customWidth="1"/>
    <col min="8" max="16384" width="9" style="5"/>
  </cols>
  <sheetData>
    <row r="1" ht="18.75" spans="1:1">
      <c r="A1" s="1" t="s">
        <v>101</v>
      </c>
    </row>
    <row r="2" ht="22.5" spans="1:7">
      <c r="A2" s="2" t="s">
        <v>102</v>
      </c>
      <c r="B2" s="2"/>
      <c r="C2" s="2"/>
      <c r="D2" s="2"/>
      <c r="E2" s="2"/>
      <c r="F2" s="2"/>
      <c r="G2" s="2"/>
    </row>
    <row r="3" spans="7:7">
      <c r="G3" s="14" t="s">
        <v>2</v>
      </c>
    </row>
    <row r="4" ht="34.5" customHeight="1" spans="1:7">
      <c r="A4" s="34" t="s">
        <v>3</v>
      </c>
      <c r="B4" s="65" t="s">
        <v>72</v>
      </c>
      <c r="C4" s="65" t="s">
        <v>73</v>
      </c>
      <c r="D4" s="65" t="s">
        <v>5</v>
      </c>
      <c r="E4" s="65" t="s">
        <v>73</v>
      </c>
      <c r="F4" s="65" t="s">
        <v>103</v>
      </c>
      <c r="G4" s="36" t="s">
        <v>7</v>
      </c>
    </row>
    <row r="5" ht="17.25" customHeight="1" spans="1:7">
      <c r="A5" s="73" t="s">
        <v>104</v>
      </c>
      <c r="B5" s="74">
        <v>53409</v>
      </c>
      <c r="C5" s="44">
        <v>41875</v>
      </c>
      <c r="D5" s="44">
        <v>57896</v>
      </c>
      <c r="E5" s="44">
        <v>56993</v>
      </c>
      <c r="F5" s="45">
        <f t="shared" ref="F5:F17" si="0">E5/C5*100-100</f>
        <v>36.1026865671642</v>
      </c>
      <c r="G5" s="45"/>
    </row>
    <row r="6" ht="17.25" customHeight="1" spans="1:7">
      <c r="A6" s="75" t="s">
        <v>105</v>
      </c>
      <c r="B6" s="74">
        <v>916</v>
      </c>
      <c r="C6" s="76">
        <v>916</v>
      </c>
      <c r="D6" s="44">
        <v>1307</v>
      </c>
      <c r="E6" s="44">
        <v>1307</v>
      </c>
      <c r="F6" s="45">
        <f t="shared" si="0"/>
        <v>42.6855895196506</v>
      </c>
      <c r="G6" s="77"/>
    </row>
    <row r="7" ht="17.25" customHeight="1" spans="1:7">
      <c r="A7" s="75" t="s">
        <v>106</v>
      </c>
      <c r="B7" s="74">
        <v>1011</v>
      </c>
      <c r="C7" s="76">
        <v>1011</v>
      </c>
      <c r="D7" s="44">
        <v>1174</v>
      </c>
      <c r="E7" s="44">
        <v>1174</v>
      </c>
      <c r="F7" s="45">
        <f t="shared" si="0"/>
        <v>16.1226508407517</v>
      </c>
      <c r="G7" s="77"/>
    </row>
    <row r="8" ht="17.25" customHeight="1" spans="1:7">
      <c r="A8" s="75" t="s">
        <v>107</v>
      </c>
      <c r="B8" s="74">
        <v>13559</v>
      </c>
      <c r="C8" s="76">
        <v>9012</v>
      </c>
      <c r="D8" s="44">
        <v>11374</v>
      </c>
      <c r="E8" s="44">
        <v>11374</v>
      </c>
      <c r="F8" s="45">
        <f t="shared" si="0"/>
        <v>26.2094984465158</v>
      </c>
      <c r="G8" s="77"/>
    </row>
    <row r="9" ht="17.25" customHeight="1" spans="1:7">
      <c r="A9" s="75" t="s">
        <v>108</v>
      </c>
      <c r="B9" s="74">
        <v>2095</v>
      </c>
      <c r="C9" s="76">
        <v>2095</v>
      </c>
      <c r="D9" s="44">
        <v>2438</v>
      </c>
      <c r="E9" s="44">
        <v>2438</v>
      </c>
      <c r="F9" s="45">
        <f t="shared" si="0"/>
        <v>16.3723150357995</v>
      </c>
      <c r="G9" s="77"/>
    </row>
    <row r="10" ht="17.25" customHeight="1" spans="1:7">
      <c r="A10" s="78" t="s">
        <v>109</v>
      </c>
      <c r="B10" s="74">
        <v>1013</v>
      </c>
      <c r="C10" s="76">
        <v>1012</v>
      </c>
      <c r="D10" s="44">
        <v>1391</v>
      </c>
      <c r="E10" s="44">
        <v>1391</v>
      </c>
      <c r="F10" s="45">
        <f t="shared" si="0"/>
        <v>37.4505928853755</v>
      </c>
      <c r="G10" s="77"/>
    </row>
    <row r="11" ht="17.25" customHeight="1" spans="1:7">
      <c r="A11" s="75" t="s">
        <v>110</v>
      </c>
      <c r="B11" s="74">
        <v>4442</v>
      </c>
      <c r="C11" s="76">
        <v>4421</v>
      </c>
      <c r="D11" s="44">
        <v>6404</v>
      </c>
      <c r="E11" s="44">
        <v>6404</v>
      </c>
      <c r="F11" s="45">
        <f t="shared" si="0"/>
        <v>44.8541054060167</v>
      </c>
      <c r="G11" s="77"/>
    </row>
    <row r="12" ht="17.25" customHeight="1" spans="1:7">
      <c r="A12" s="75" t="s">
        <v>111</v>
      </c>
      <c r="B12" s="74">
        <v>600</v>
      </c>
      <c r="C12" s="76">
        <v>300</v>
      </c>
      <c r="D12" s="44">
        <v>500</v>
      </c>
      <c r="E12" s="44">
        <v>500</v>
      </c>
      <c r="F12" s="45">
        <f t="shared" si="0"/>
        <v>66.6666666666667</v>
      </c>
      <c r="G12" s="77"/>
    </row>
    <row r="13" ht="17.25" customHeight="1" spans="1:7">
      <c r="A13" s="78" t="s">
        <v>112</v>
      </c>
      <c r="B13" s="74">
        <v>1430</v>
      </c>
      <c r="C13" s="76">
        <v>1430</v>
      </c>
      <c r="D13" s="44">
        <v>997</v>
      </c>
      <c r="E13" s="44">
        <v>997</v>
      </c>
      <c r="F13" s="45">
        <f t="shared" si="0"/>
        <v>-30.2797202797203</v>
      </c>
      <c r="G13" s="77"/>
    </row>
    <row r="14" ht="17.25" customHeight="1" spans="1:7">
      <c r="A14" s="75" t="s">
        <v>113</v>
      </c>
      <c r="B14" s="74">
        <v>1570</v>
      </c>
      <c r="C14" s="76">
        <v>70</v>
      </c>
      <c r="D14" s="44">
        <v>70</v>
      </c>
      <c r="E14" s="44">
        <v>70</v>
      </c>
      <c r="F14" s="45">
        <f t="shared" si="0"/>
        <v>0</v>
      </c>
      <c r="G14" s="77"/>
    </row>
    <row r="15" ht="17.25" customHeight="1" spans="1:7">
      <c r="A15" s="78" t="s">
        <v>114</v>
      </c>
      <c r="B15" s="74">
        <v>2886</v>
      </c>
      <c r="C15" s="76">
        <v>1306</v>
      </c>
      <c r="D15" s="44">
        <v>2315</v>
      </c>
      <c r="E15" s="44">
        <v>1458</v>
      </c>
      <c r="F15" s="45">
        <f t="shared" si="0"/>
        <v>11.6385911179173</v>
      </c>
      <c r="G15" s="77"/>
    </row>
    <row r="16" ht="17.25" customHeight="1" spans="1:7">
      <c r="A16" s="73" t="s">
        <v>115</v>
      </c>
      <c r="B16" s="74">
        <v>4705</v>
      </c>
      <c r="C16" s="76">
        <v>2029</v>
      </c>
      <c r="D16" s="44">
        <v>2693</v>
      </c>
      <c r="E16" s="44">
        <v>2693</v>
      </c>
      <c r="F16" s="45">
        <f t="shared" si="0"/>
        <v>32.7254805322819</v>
      </c>
      <c r="G16" s="77"/>
    </row>
    <row r="17" ht="17.25" customHeight="1" spans="1:7">
      <c r="A17" s="73" t="s">
        <v>116</v>
      </c>
      <c r="B17" s="74">
        <v>1956</v>
      </c>
      <c r="C17" s="76">
        <v>1956</v>
      </c>
      <c r="D17" s="44">
        <v>4711</v>
      </c>
      <c r="E17" s="44">
        <v>4611</v>
      </c>
      <c r="F17" s="45">
        <f t="shared" si="0"/>
        <v>135.736196319018</v>
      </c>
      <c r="G17" s="77"/>
    </row>
    <row r="18" ht="17.25" customHeight="1" spans="1:7">
      <c r="A18" s="78" t="s">
        <v>117</v>
      </c>
      <c r="B18" s="74">
        <v>0</v>
      </c>
      <c r="C18" s="76">
        <v>0</v>
      </c>
      <c r="D18" s="44">
        <v>0</v>
      </c>
      <c r="E18" s="44">
        <v>0</v>
      </c>
      <c r="F18" s="45"/>
      <c r="G18" s="77"/>
    </row>
    <row r="19" ht="17.25" customHeight="1" spans="1:7">
      <c r="A19" s="78" t="s">
        <v>118</v>
      </c>
      <c r="B19" s="74">
        <v>3268</v>
      </c>
      <c r="C19" s="76">
        <v>3243</v>
      </c>
      <c r="D19" s="44">
        <v>3470</v>
      </c>
      <c r="E19" s="44">
        <v>3470</v>
      </c>
      <c r="F19" s="45">
        <f t="shared" ref="F19:F30" si="1">E19/C19*100-100</f>
        <v>6.99969164353993</v>
      </c>
      <c r="G19" s="77"/>
    </row>
    <row r="20" ht="17.25" customHeight="1" spans="1:7">
      <c r="A20" s="75" t="s">
        <v>119</v>
      </c>
      <c r="B20" s="74">
        <v>3558</v>
      </c>
      <c r="C20" s="76">
        <v>2708</v>
      </c>
      <c r="D20" s="44">
        <v>2750</v>
      </c>
      <c r="E20" s="44">
        <v>2750</v>
      </c>
      <c r="F20" s="45">
        <f t="shared" si="1"/>
        <v>1.5509601181684</v>
      </c>
      <c r="G20" s="77"/>
    </row>
    <row r="21" ht="17.25" customHeight="1" spans="1:7">
      <c r="A21" s="75" t="s">
        <v>120</v>
      </c>
      <c r="B21" s="74">
        <v>0</v>
      </c>
      <c r="C21" s="76">
        <v>0</v>
      </c>
      <c r="D21" s="44">
        <v>117</v>
      </c>
      <c r="E21" s="44">
        <v>117</v>
      </c>
      <c r="F21" s="45"/>
      <c r="G21" s="77"/>
    </row>
    <row r="22" ht="17.25" customHeight="1" spans="1:7">
      <c r="A22" s="75" t="s">
        <v>121</v>
      </c>
      <c r="B22" s="74">
        <v>221</v>
      </c>
      <c r="C22" s="76">
        <v>221</v>
      </c>
      <c r="D22" s="44">
        <v>126</v>
      </c>
      <c r="E22" s="44">
        <v>111</v>
      </c>
      <c r="F22" s="45">
        <f t="shared" si="1"/>
        <v>-49.7737556561086</v>
      </c>
      <c r="G22" s="77"/>
    </row>
    <row r="23" ht="17.25" customHeight="1" spans="1:7">
      <c r="A23" s="75" t="s">
        <v>122</v>
      </c>
      <c r="B23" s="74">
        <v>180</v>
      </c>
      <c r="C23" s="76">
        <v>180</v>
      </c>
      <c r="D23" s="44">
        <v>207</v>
      </c>
      <c r="E23" s="44">
        <v>207</v>
      </c>
      <c r="F23" s="45">
        <f t="shared" si="1"/>
        <v>15</v>
      </c>
      <c r="G23" s="77"/>
    </row>
    <row r="24" ht="17.25" customHeight="1" spans="1:7">
      <c r="A24" s="78" t="s">
        <v>123</v>
      </c>
      <c r="B24" s="74">
        <v>270</v>
      </c>
      <c r="C24" s="76">
        <v>270</v>
      </c>
      <c r="D24" s="44">
        <v>707</v>
      </c>
      <c r="E24" s="44">
        <v>707</v>
      </c>
      <c r="F24" s="45">
        <f t="shared" si="1"/>
        <v>161.851851851852</v>
      </c>
      <c r="G24" s="77"/>
    </row>
    <row r="25" ht="17.25" customHeight="1" spans="1:7">
      <c r="A25" s="78" t="s">
        <v>124</v>
      </c>
      <c r="B25" s="74">
        <v>362</v>
      </c>
      <c r="C25" s="76">
        <v>362</v>
      </c>
      <c r="D25" s="44">
        <v>366</v>
      </c>
      <c r="E25" s="44">
        <v>366</v>
      </c>
      <c r="F25" s="45">
        <f t="shared" si="1"/>
        <v>1.10497237569061</v>
      </c>
      <c r="G25" s="77"/>
    </row>
    <row r="26" ht="17.25" customHeight="1" spans="1:7">
      <c r="A26" s="78" t="s">
        <v>125</v>
      </c>
      <c r="B26" s="74">
        <v>854</v>
      </c>
      <c r="C26" s="76">
        <v>847</v>
      </c>
      <c r="D26" s="44">
        <v>829</v>
      </c>
      <c r="E26" s="44">
        <v>829</v>
      </c>
      <c r="F26" s="45">
        <f t="shared" si="1"/>
        <v>-2.12514757969303</v>
      </c>
      <c r="G26" s="77"/>
    </row>
    <row r="27" ht="17.25" customHeight="1" spans="1:7">
      <c r="A27" s="78" t="s">
        <v>126</v>
      </c>
      <c r="B27" s="74">
        <v>1912</v>
      </c>
      <c r="C27" s="76">
        <v>1912</v>
      </c>
      <c r="D27" s="44">
        <v>1951</v>
      </c>
      <c r="E27" s="44">
        <v>1951</v>
      </c>
      <c r="F27" s="45">
        <f t="shared" si="1"/>
        <v>2.03974895397489</v>
      </c>
      <c r="G27" s="77"/>
    </row>
    <row r="28" ht="17.25" customHeight="1" spans="1:7">
      <c r="A28" s="78" t="s">
        <v>127</v>
      </c>
      <c r="B28" s="74">
        <v>2931</v>
      </c>
      <c r="C28" s="76">
        <v>2904</v>
      </c>
      <c r="D28" s="44">
        <v>9507</v>
      </c>
      <c r="E28" s="44">
        <v>9576</v>
      </c>
      <c r="F28" s="45">
        <f t="shared" si="1"/>
        <v>229.752066115702</v>
      </c>
      <c r="G28" s="77"/>
    </row>
    <row r="29" ht="17.25" customHeight="1" spans="1:7">
      <c r="A29" s="78" t="s">
        <v>128</v>
      </c>
      <c r="B29" s="74">
        <v>961</v>
      </c>
      <c r="C29" s="76">
        <v>961</v>
      </c>
      <c r="D29" s="44">
        <v>1016</v>
      </c>
      <c r="E29" s="44">
        <v>1016</v>
      </c>
      <c r="F29" s="45">
        <f t="shared" si="1"/>
        <v>5.72320499479709</v>
      </c>
      <c r="G29" s="77"/>
    </row>
    <row r="30" ht="17.25" customHeight="1" spans="1:7">
      <c r="A30" s="78" t="s">
        <v>129</v>
      </c>
      <c r="B30" s="74">
        <v>418</v>
      </c>
      <c r="C30" s="76">
        <v>418</v>
      </c>
      <c r="D30" s="44">
        <v>417</v>
      </c>
      <c r="E30" s="44">
        <v>417</v>
      </c>
      <c r="F30" s="45">
        <f t="shared" si="1"/>
        <v>-0.239234449760758</v>
      </c>
      <c r="G30" s="77"/>
    </row>
    <row r="31" ht="17.25" customHeight="1" spans="1:7">
      <c r="A31" s="78" t="s">
        <v>130</v>
      </c>
      <c r="B31" s="74">
        <v>0</v>
      </c>
      <c r="C31" s="76">
        <v>0</v>
      </c>
      <c r="D31" s="44">
        <v>0</v>
      </c>
      <c r="E31" s="44">
        <v>0</v>
      </c>
      <c r="F31" s="45"/>
      <c r="G31" s="77"/>
    </row>
    <row r="32" ht="17.25" customHeight="1" spans="1:7">
      <c r="A32" s="78" t="s">
        <v>131</v>
      </c>
      <c r="B32" s="74">
        <v>441</v>
      </c>
      <c r="C32" s="76">
        <v>441</v>
      </c>
      <c r="D32" s="44">
        <v>559</v>
      </c>
      <c r="E32" s="44">
        <v>559</v>
      </c>
      <c r="F32" s="45">
        <f t="shared" ref="F32:F38" si="2">E32/C32*100-100</f>
        <v>26.7573696145125</v>
      </c>
      <c r="G32" s="77"/>
    </row>
    <row r="33" ht="17.25" customHeight="1" spans="1:7">
      <c r="A33" s="78" t="s">
        <v>132</v>
      </c>
      <c r="B33" s="74">
        <v>1850</v>
      </c>
      <c r="C33" s="76">
        <v>1850</v>
      </c>
      <c r="D33" s="44">
        <v>500</v>
      </c>
      <c r="E33" s="44">
        <v>500</v>
      </c>
      <c r="F33" s="45">
        <f t="shared" si="2"/>
        <v>-72.972972972973</v>
      </c>
      <c r="G33" s="77"/>
    </row>
    <row r="34" ht="17.25" customHeight="1" spans="1:7">
      <c r="A34" s="73" t="s">
        <v>133</v>
      </c>
      <c r="B34" s="74">
        <v>0</v>
      </c>
      <c r="C34" s="44">
        <v>0</v>
      </c>
      <c r="D34" s="44">
        <v>0</v>
      </c>
      <c r="E34" s="44">
        <v>0</v>
      </c>
      <c r="F34" s="45"/>
      <c r="G34" s="77"/>
    </row>
    <row r="35" ht="17.25" customHeight="1" spans="1:7">
      <c r="A35" s="75" t="s">
        <v>134</v>
      </c>
      <c r="B35" s="74">
        <v>0</v>
      </c>
      <c r="C35" s="76">
        <v>0</v>
      </c>
      <c r="D35" s="44">
        <v>0</v>
      </c>
      <c r="E35" s="44">
        <v>0</v>
      </c>
      <c r="F35" s="45"/>
      <c r="G35" s="77"/>
    </row>
    <row r="36" ht="17.25" customHeight="1" spans="1:7">
      <c r="A36" s="75" t="s">
        <v>135</v>
      </c>
      <c r="B36" s="74">
        <v>0</v>
      </c>
      <c r="C36" s="76">
        <v>0</v>
      </c>
      <c r="D36" s="44">
        <v>0</v>
      </c>
      <c r="E36" s="44">
        <v>0</v>
      </c>
      <c r="F36" s="45"/>
      <c r="G36" s="77"/>
    </row>
    <row r="37" ht="17.25" customHeight="1" spans="1:7">
      <c r="A37" s="73" t="s">
        <v>136</v>
      </c>
      <c r="B37" s="74">
        <v>1347</v>
      </c>
      <c r="C37" s="44">
        <v>1167</v>
      </c>
      <c r="D37" s="44">
        <v>946</v>
      </c>
      <c r="E37" s="44">
        <v>946</v>
      </c>
      <c r="F37" s="45">
        <f t="shared" si="2"/>
        <v>-18.9374464438732</v>
      </c>
      <c r="G37" s="77"/>
    </row>
    <row r="38" ht="17.25" customHeight="1" spans="1:7">
      <c r="A38" s="78" t="s">
        <v>137</v>
      </c>
      <c r="B38" s="74">
        <v>1347</v>
      </c>
      <c r="C38" s="76">
        <v>1167</v>
      </c>
      <c r="D38" s="44">
        <v>946</v>
      </c>
      <c r="E38" s="44">
        <v>946</v>
      </c>
      <c r="F38" s="45">
        <f t="shared" si="2"/>
        <v>-18.9374464438732</v>
      </c>
      <c r="G38" s="77"/>
    </row>
    <row r="39" ht="17.25" customHeight="1" spans="1:7">
      <c r="A39" s="78" t="s">
        <v>138</v>
      </c>
      <c r="B39" s="74">
        <v>0</v>
      </c>
      <c r="C39" s="76">
        <v>0</v>
      </c>
      <c r="D39" s="44">
        <v>0</v>
      </c>
      <c r="E39" s="44">
        <v>0</v>
      </c>
      <c r="F39" s="45"/>
      <c r="G39" s="77"/>
    </row>
    <row r="40" ht="17.25" customHeight="1" spans="1:7">
      <c r="A40" s="73" t="s">
        <v>139</v>
      </c>
      <c r="B40" s="74">
        <v>43860</v>
      </c>
      <c r="C40" s="44">
        <v>32168</v>
      </c>
      <c r="D40" s="44">
        <v>35568</v>
      </c>
      <c r="E40" s="44">
        <v>32099</v>
      </c>
      <c r="F40" s="45">
        <f t="shared" ref="F40:F46" si="3">E40/C40*100-100</f>
        <v>-0.214498880875396</v>
      </c>
      <c r="G40" s="77"/>
    </row>
    <row r="41" ht="17.25" customHeight="1" spans="1:7">
      <c r="A41" s="75" t="s">
        <v>140</v>
      </c>
      <c r="B41" s="74">
        <v>3600</v>
      </c>
      <c r="C41" s="76">
        <v>941</v>
      </c>
      <c r="D41" s="44">
        <v>1279</v>
      </c>
      <c r="E41" s="44">
        <v>1279</v>
      </c>
      <c r="F41" s="45">
        <f t="shared" si="3"/>
        <v>35.9192348565356</v>
      </c>
      <c r="G41" s="77"/>
    </row>
    <row r="42" ht="17.25" customHeight="1" spans="1:7">
      <c r="A42" s="78" t="s">
        <v>141</v>
      </c>
      <c r="B42" s="74">
        <v>35354</v>
      </c>
      <c r="C42" s="76">
        <v>26868</v>
      </c>
      <c r="D42" s="44">
        <v>31891</v>
      </c>
      <c r="E42" s="44">
        <v>28636</v>
      </c>
      <c r="F42" s="45">
        <f t="shared" si="3"/>
        <v>6.58031859461067</v>
      </c>
      <c r="G42" s="77"/>
    </row>
    <row r="43" ht="17.25" customHeight="1" spans="1:7">
      <c r="A43" s="75" t="s">
        <v>142</v>
      </c>
      <c r="B43" s="74">
        <v>86</v>
      </c>
      <c r="C43" s="76">
        <v>86</v>
      </c>
      <c r="D43" s="44">
        <v>85</v>
      </c>
      <c r="E43" s="44">
        <v>85</v>
      </c>
      <c r="F43" s="45">
        <f t="shared" si="3"/>
        <v>-1.16279069767442</v>
      </c>
      <c r="G43" s="77"/>
    </row>
    <row r="44" ht="17.25" customHeight="1" spans="1:7">
      <c r="A44" s="75" t="s">
        <v>143</v>
      </c>
      <c r="B44" s="74">
        <v>2002</v>
      </c>
      <c r="C44" s="76">
        <v>1552</v>
      </c>
      <c r="D44" s="44">
        <v>0</v>
      </c>
      <c r="E44" s="44">
        <v>0</v>
      </c>
      <c r="F44" s="45">
        <f t="shared" si="3"/>
        <v>-100</v>
      </c>
      <c r="G44" s="77"/>
    </row>
    <row r="45" ht="17.25" customHeight="1" spans="1:7">
      <c r="A45" s="73" t="s">
        <v>144</v>
      </c>
      <c r="B45" s="74">
        <v>1768</v>
      </c>
      <c r="C45" s="76">
        <v>1671</v>
      </c>
      <c r="D45" s="44">
        <v>0</v>
      </c>
      <c r="E45" s="44">
        <v>0</v>
      </c>
      <c r="F45" s="45">
        <f t="shared" si="3"/>
        <v>-100</v>
      </c>
      <c r="G45" s="77"/>
    </row>
    <row r="46" ht="17.25" customHeight="1" spans="1:7">
      <c r="A46" s="75" t="s">
        <v>145</v>
      </c>
      <c r="B46" s="74">
        <v>900</v>
      </c>
      <c r="C46" s="76">
        <v>900</v>
      </c>
      <c r="D46" s="44">
        <v>819</v>
      </c>
      <c r="E46" s="44">
        <v>819</v>
      </c>
      <c r="F46" s="45">
        <f t="shared" si="3"/>
        <v>-9</v>
      </c>
      <c r="G46" s="77"/>
    </row>
    <row r="47" ht="17.25" customHeight="1" spans="1:7">
      <c r="A47" s="75" t="s">
        <v>146</v>
      </c>
      <c r="B47" s="74">
        <v>0</v>
      </c>
      <c r="C47" s="76">
        <v>0</v>
      </c>
      <c r="D47" s="44">
        <v>0</v>
      </c>
      <c r="E47" s="44">
        <v>0</v>
      </c>
      <c r="F47" s="45"/>
      <c r="G47" s="77"/>
    </row>
    <row r="48" ht="17.25" customHeight="1" spans="1:7">
      <c r="A48" s="78" t="s">
        <v>147</v>
      </c>
      <c r="B48" s="74">
        <v>50</v>
      </c>
      <c r="C48" s="76">
        <v>50</v>
      </c>
      <c r="D48" s="44">
        <v>50</v>
      </c>
      <c r="E48" s="44">
        <v>50</v>
      </c>
      <c r="F48" s="45"/>
      <c r="G48" s="77"/>
    </row>
    <row r="49" ht="17.25" customHeight="1" spans="1:7">
      <c r="A49" s="73" t="s">
        <v>148</v>
      </c>
      <c r="B49" s="74">
        <v>0</v>
      </c>
      <c r="C49" s="76">
        <v>0</v>
      </c>
      <c r="D49" s="44">
        <v>660</v>
      </c>
      <c r="E49" s="44">
        <v>660</v>
      </c>
      <c r="F49" s="45"/>
      <c r="G49" s="77"/>
    </row>
    <row r="50" ht="17.25" customHeight="1" spans="1:7">
      <c r="A50" s="75" t="s">
        <v>149</v>
      </c>
      <c r="B50" s="74">
        <v>0</v>
      </c>
      <c r="C50" s="76">
        <v>0</v>
      </c>
      <c r="D50" s="44">
        <v>0</v>
      </c>
      <c r="E50" s="44">
        <v>0</v>
      </c>
      <c r="F50" s="45"/>
      <c r="G50" s="77"/>
    </row>
    <row r="51" ht="17.25" customHeight="1" spans="1:7">
      <c r="A51" s="75" t="s">
        <v>150</v>
      </c>
      <c r="B51" s="74">
        <v>0</v>
      </c>
      <c r="C51" s="76">
        <v>0</v>
      </c>
      <c r="D51" s="44">
        <v>0</v>
      </c>
      <c r="E51" s="44">
        <v>0</v>
      </c>
      <c r="F51" s="45"/>
      <c r="G51" s="77"/>
    </row>
    <row r="52" ht="17.25" customHeight="1" spans="1:7">
      <c r="A52" s="75" t="s">
        <v>151</v>
      </c>
      <c r="B52" s="74">
        <v>100</v>
      </c>
      <c r="C52" s="76">
        <v>100</v>
      </c>
      <c r="D52" s="44">
        <v>784</v>
      </c>
      <c r="E52" s="44">
        <v>570</v>
      </c>
      <c r="F52" s="45">
        <f t="shared" ref="F52:F58" si="4">E52/C52*100-100</f>
        <v>470</v>
      </c>
      <c r="G52" s="77"/>
    </row>
    <row r="53" ht="17.25" customHeight="1" spans="1:7">
      <c r="A53" s="73" t="s">
        <v>152</v>
      </c>
      <c r="B53" s="74">
        <v>75950</v>
      </c>
      <c r="C53" s="44">
        <v>65202</v>
      </c>
      <c r="D53" s="44">
        <v>78038</v>
      </c>
      <c r="E53" s="44">
        <v>73285</v>
      </c>
      <c r="F53" s="45">
        <f t="shared" si="4"/>
        <v>12.3968589920554</v>
      </c>
      <c r="G53" s="77"/>
    </row>
    <row r="54" ht="17.25" customHeight="1" spans="1:7">
      <c r="A54" s="78" t="s">
        <v>153</v>
      </c>
      <c r="B54" s="74">
        <v>1793</v>
      </c>
      <c r="C54" s="76">
        <v>1293</v>
      </c>
      <c r="D54" s="44">
        <v>1821</v>
      </c>
      <c r="E54" s="44">
        <v>1821</v>
      </c>
      <c r="F54" s="45">
        <f t="shared" si="4"/>
        <v>40.8352668213457</v>
      </c>
      <c r="G54" s="77"/>
    </row>
    <row r="55" ht="17.25" customHeight="1" spans="1:7">
      <c r="A55" s="75" t="s">
        <v>154</v>
      </c>
      <c r="B55" s="74">
        <v>37732</v>
      </c>
      <c r="C55" s="76">
        <v>35184</v>
      </c>
      <c r="D55" s="44">
        <v>42419</v>
      </c>
      <c r="E55" s="44">
        <v>41970</v>
      </c>
      <c r="F55" s="45">
        <f t="shared" si="4"/>
        <v>19.287175989086</v>
      </c>
      <c r="G55" s="77"/>
    </row>
    <row r="56" ht="17.25" customHeight="1" spans="1:7">
      <c r="A56" s="75" t="s">
        <v>155</v>
      </c>
      <c r="B56" s="74">
        <v>26755</v>
      </c>
      <c r="C56" s="76">
        <v>19706</v>
      </c>
      <c r="D56" s="44">
        <v>26622</v>
      </c>
      <c r="E56" s="44">
        <v>22352</v>
      </c>
      <c r="F56" s="45">
        <f t="shared" si="4"/>
        <v>13.4273825230894</v>
      </c>
      <c r="G56" s="77"/>
    </row>
    <row r="57" ht="17.25" customHeight="1" spans="1:7">
      <c r="A57" s="73" t="s">
        <v>156</v>
      </c>
      <c r="B57" s="74">
        <v>43</v>
      </c>
      <c r="C57" s="76">
        <v>72</v>
      </c>
      <c r="D57" s="44">
        <v>49</v>
      </c>
      <c r="E57" s="44">
        <v>74</v>
      </c>
      <c r="F57" s="45">
        <f t="shared" si="4"/>
        <v>2.77777777777777</v>
      </c>
      <c r="G57" s="77"/>
    </row>
    <row r="58" ht="17.25" customHeight="1" spans="1:7">
      <c r="A58" s="78" t="s">
        <v>157</v>
      </c>
      <c r="B58" s="74">
        <v>195</v>
      </c>
      <c r="C58" s="76">
        <v>195</v>
      </c>
      <c r="D58" s="44">
        <v>306</v>
      </c>
      <c r="E58" s="44">
        <v>306</v>
      </c>
      <c r="F58" s="45">
        <f t="shared" si="4"/>
        <v>56.9230769230769</v>
      </c>
      <c r="G58" s="77"/>
    </row>
    <row r="59" ht="17.25" customHeight="1" spans="1:7">
      <c r="A59" s="78" t="s">
        <v>158</v>
      </c>
      <c r="B59" s="74">
        <v>0</v>
      </c>
      <c r="C59" s="76">
        <v>0</v>
      </c>
      <c r="D59" s="44">
        <v>0</v>
      </c>
      <c r="E59" s="44">
        <v>0</v>
      </c>
      <c r="F59" s="45"/>
      <c r="G59" s="77"/>
    </row>
    <row r="60" ht="17.25" customHeight="1" spans="1:7">
      <c r="A60" s="75" t="s">
        <v>159</v>
      </c>
      <c r="B60" s="74">
        <v>1014</v>
      </c>
      <c r="C60" s="76">
        <v>934</v>
      </c>
      <c r="D60" s="44">
        <v>1108</v>
      </c>
      <c r="E60" s="44">
        <v>1048</v>
      </c>
      <c r="F60" s="45">
        <f t="shared" ref="F60:F65" si="5">E60/C60*100-100</f>
        <v>12.2055674518201</v>
      </c>
      <c r="G60" s="77"/>
    </row>
    <row r="61" ht="17.25" customHeight="1" spans="1:7">
      <c r="A61" s="78" t="s">
        <v>160</v>
      </c>
      <c r="B61" s="74">
        <v>4167</v>
      </c>
      <c r="C61" s="76">
        <v>3567</v>
      </c>
      <c r="D61" s="44">
        <v>3852</v>
      </c>
      <c r="E61" s="44">
        <v>3852</v>
      </c>
      <c r="F61" s="45">
        <f t="shared" si="5"/>
        <v>7.98990748528175</v>
      </c>
      <c r="G61" s="77"/>
    </row>
    <row r="62" ht="17.25" customHeight="1" spans="1:7">
      <c r="A62" s="75" t="s">
        <v>161</v>
      </c>
      <c r="B62" s="74">
        <v>4169</v>
      </c>
      <c r="C62" s="76">
        <v>4169</v>
      </c>
      <c r="D62" s="44">
        <v>1754</v>
      </c>
      <c r="E62" s="44">
        <v>1754</v>
      </c>
      <c r="F62" s="45">
        <f t="shared" si="5"/>
        <v>-57.927560566083</v>
      </c>
      <c r="G62" s="77"/>
    </row>
    <row r="63" ht="17.25" customHeight="1" spans="1:7">
      <c r="A63" s="75" t="s">
        <v>162</v>
      </c>
      <c r="B63" s="74">
        <v>82</v>
      </c>
      <c r="C63" s="76">
        <v>82</v>
      </c>
      <c r="D63" s="44">
        <v>107</v>
      </c>
      <c r="E63" s="44">
        <v>108</v>
      </c>
      <c r="F63" s="45">
        <f t="shared" si="5"/>
        <v>31.7073170731707</v>
      </c>
      <c r="G63" s="77"/>
    </row>
    <row r="64" ht="17.25" customHeight="1" spans="1:7">
      <c r="A64" s="73" t="s">
        <v>163</v>
      </c>
      <c r="B64" s="74">
        <v>2120</v>
      </c>
      <c r="C64" s="44">
        <v>1895</v>
      </c>
      <c r="D64" s="44">
        <v>1953</v>
      </c>
      <c r="E64" s="44">
        <v>1953</v>
      </c>
      <c r="F64" s="45">
        <f t="shared" si="5"/>
        <v>3.06068601583114</v>
      </c>
      <c r="G64" s="77"/>
    </row>
    <row r="65" ht="17.25" customHeight="1" spans="1:7">
      <c r="A65" s="78" t="s">
        <v>164</v>
      </c>
      <c r="B65" s="74">
        <v>416</v>
      </c>
      <c r="C65" s="76">
        <v>416</v>
      </c>
      <c r="D65" s="44">
        <v>418</v>
      </c>
      <c r="E65" s="44">
        <v>418</v>
      </c>
      <c r="F65" s="45">
        <f t="shared" si="5"/>
        <v>0.480769230769226</v>
      </c>
      <c r="G65" s="77"/>
    </row>
    <row r="66" ht="17.25" customHeight="1" spans="1:7">
      <c r="A66" s="75" t="s">
        <v>165</v>
      </c>
      <c r="B66" s="74">
        <v>0</v>
      </c>
      <c r="C66" s="76">
        <v>0</v>
      </c>
      <c r="D66" s="44">
        <v>0</v>
      </c>
      <c r="E66" s="44">
        <v>0</v>
      </c>
      <c r="F66" s="45"/>
      <c r="G66" s="77"/>
    </row>
    <row r="67" ht="17.25" customHeight="1" spans="1:7">
      <c r="A67" s="78" t="s">
        <v>166</v>
      </c>
      <c r="B67" s="74">
        <v>0</v>
      </c>
      <c r="C67" s="76">
        <v>0</v>
      </c>
      <c r="D67" s="44">
        <v>0</v>
      </c>
      <c r="E67" s="44">
        <v>0</v>
      </c>
      <c r="F67" s="45"/>
      <c r="G67" s="77"/>
    </row>
    <row r="68" ht="17.25" customHeight="1" spans="1:7">
      <c r="A68" s="78" t="s">
        <v>167</v>
      </c>
      <c r="B68" s="74">
        <v>1380</v>
      </c>
      <c r="C68" s="76">
        <v>1155</v>
      </c>
      <c r="D68" s="44">
        <v>1198</v>
      </c>
      <c r="E68" s="44">
        <v>1198</v>
      </c>
      <c r="F68" s="45">
        <f t="shared" ref="F68:F71" si="6">E68/C68*100-100</f>
        <v>3.72294372294373</v>
      </c>
      <c r="G68" s="77"/>
    </row>
    <row r="69" ht="17.25" customHeight="1" spans="1:7">
      <c r="A69" s="78" t="s">
        <v>168</v>
      </c>
      <c r="B69" s="74">
        <v>252</v>
      </c>
      <c r="C69" s="76">
        <v>252</v>
      </c>
      <c r="D69" s="44">
        <v>255</v>
      </c>
      <c r="E69" s="44">
        <v>255</v>
      </c>
      <c r="F69" s="45">
        <f t="shared" si="6"/>
        <v>1.19047619047619</v>
      </c>
      <c r="G69" s="77"/>
    </row>
    <row r="70" ht="17.25" customHeight="1" spans="1:7">
      <c r="A70" s="78" t="s">
        <v>169</v>
      </c>
      <c r="B70" s="74">
        <v>0</v>
      </c>
      <c r="C70" s="76">
        <v>0</v>
      </c>
      <c r="D70" s="44">
        <v>0</v>
      </c>
      <c r="E70" s="44">
        <v>0</v>
      </c>
      <c r="F70" s="45"/>
      <c r="G70" s="77"/>
    </row>
    <row r="71" ht="17.25" customHeight="1" spans="1:7">
      <c r="A71" s="75" t="s">
        <v>170</v>
      </c>
      <c r="B71" s="74">
        <v>72</v>
      </c>
      <c r="C71" s="76">
        <v>72</v>
      </c>
      <c r="D71" s="44">
        <v>82</v>
      </c>
      <c r="E71" s="44">
        <v>82</v>
      </c>
      <c r="F71" s="45">
        <f t="shared" si="6"/>
        <v>13.8888888888889</v>
      </c>
      <c r="G71" s="77"/>
    </row>
    <row r="72" ht="17.25" customHeight="1" spans="1:7">
      <c r="A72" s="75" t="s">
        <v>171</v>
      </c>
      <c r="B72" s="74">
        <v>0</v>
      </c>
      <c r="C72" s="76">
        <v>0</v>
      </c>
      <c r="D72" s="44">
        <v>0</v>
      </c>
      <c r="E72" s="44">
        <v>0</v>
      </c>
      <c r="F72" s="45"/>
      <c r="G72" s="77"/>
    </row>
    <row r="73" ht="17.25" customHeight="1" spans="1:7">
      <c r="A73" s="73" t="s">
        <v>172</v>
      </c>
      <c r="B73" s="74">
        <v>0</v>
      </c>
      <c r="C73" s="76">
        <v>0</v>
      </c>
      <c r="D73" s="44">
        <v>0</v>
      </c>
      <c r="E73" s="44">
        <v>0</v>
      </c>
      <c r="F73" s="45"/>
      <c r="G73" s="77"/>
    </row>
    <row r="74" ht="17.25" customHeight="1" spans="1:7">
      <c r="A74" s="75" t="s">
        <v>173</v>
      </c>
      <c r="B74" s="74">
        <v>0</v>
      </c>
      <c r="C74" s="76">
        <v>0</v>
      </c>
      <c r="D74" s="44">
        <v>0</v>
      </c>
      <c r="E74" s="44">
        <v>0</v>
      </c>
      <c r="F74" s="45"/>
      <c r="G74" s="77"/>
    </row>
    <row r="75" ht="17.25" customHeight="1" spans="1:7">
      <c r="A75" s="73" t="s">
        <v>174</v>
      </c>
      <c r="B75" s="74">
        <v>16390</v>
      </c>
      <c r="C75" s="44">
        <v>13814</v>
      </c>
      <c r="D75" s="44">
        <v>18068</v>
      </c>
      <c r="E75" s="44">
        <v>16355</v>
      </c>
      <c r="F75" s="45">
        <f t="shared" ref="F75:F79" si="7">E75/C75*100-100</f>
        <v>18.3943825104966</v>
      </c>
      <c r="G75" s="77"/>
    </row>
    <row r="76" ht="17.25" customHeight="1" spans="1:7">
      <c r="A76" s="73" t="s">
        <v>175</v>
      </c>
      <c r="B76" s="74">
        <v>5649</v>
      </c>
      <c r="C76" s="76">
        <v>5349</v>
      </c>
      <c r="D76" s="44">
        <v>6728</v>
      </c>
      <c r="E76" s="44">
        <v>6641</v>
      </c>
      <c r="F76" s="45">
        <f t="shared" si="7"/>
        <v>24.1540474855113</v>
      </c>
      <c r="G76" s="77"/>
    </row>
    <row r="77" ht="17.25" customHeight="1" spans="1:7">
      <c r="A77" s="73" t="s">
        <v>176</v>
      </c>
      <c r="B77" s="74">
        <v>1744</v>
      </c>
      <c r="C77" s="76">
        <v>1110</v>
      </c>
      <c r="D77" s="44">
        <v>3515</v>
      </c>
      <c r="E77" s="44">
        <v>3515</v>
      </c>
      <c r="F77" s="45">
        <f t="shared" si="7"/>
        <v>216.666666666667</v>
      </c>
      <c r="G77" s="77"/>
    </row>
    <row r="78" ht="17.25" customHeight="1" spans="1:7">
      <c r="A78" s="73" t="s">
        <v>177</v>
      </c>
      <c r="B78" s="74">
        <v>2310</v>
      </c>
      <c r="C78" s="76">
        <v>2310</v>
      </c>
      <c r="D78" s="44">
        <v>803</v>
      </c>
      <c r="E78" s="44">
        <v>803</v>
      </c>
      <c r="F78" s="45">
        <f t="shared" si="7"/>
        <v>-65.2380952380952</v>
      </c>
      <c r="G78" s="77"/>
    </row>
    <row r="79" ht="17.25" customHeight="1" spans="1:7">
      <c r="A79" s="73" t="s">
        <v>178</v>
      </c>
      <c r="B79" s="74">
        <v>5899</v>
      </c>
      <c r="C79" s="76">
        <v>5045</v>
      </c>
      <c r="D79" s="44">
        <v>5744</v>
      </c>
      <c r="E79" s="44">
        <v>4927</v>
      </c>
      <c r="F79" s="45">
        <f t="shared" si="7"/>
        <v>-2.33894945490584</v>
      </c>
      <c r="G79" s="77"/>
    </row>
    <row r="80" ht="17.25" customHeight="1" spans="1:7">
      <c r="A80" s="73" t="s">
        <v>179</v>
      </c>
      <c r="B80" s="74">
        <v>788</v>
      </c>
      <c r="C80" s="76">
        <v>0</v>
      </c>
      <c r="D80" s="44">
        <v>1278</v>
      </c>
      <c r="E80" s="44">
        <v>469</v>
      </c>
      <c r="F80" s="45"/>
      <c r="G80" s="77"/>
    </row>
    <row r="81" ht="17.25" customHeight="1" spans="1:7">
      <c r="A81" s="73" t="s">
        <v>180</v>
      </c>
      <c r="B81" s="74">
        <v>148488</v>
      </c>
      <c r="C81" s="44">
        <v>137179</v>
      </c>
      <c r="D81" s="44">
        <v>67270</v>
      </c>
      <c r="E81" s="44">
        <v>58888</v>
      </c>
      <c r="F81" s="45">
        <f t="shared" ref="F81:F83" si="8">E81/C81*100-100</f>
        <v>-57.0721466113618</v>
      </c>
      <c r="G81" s="77"/>
    </row>
    <row r="82" ht="17.25" customHeight="1" spans="1:7">
      <c r="A82" s="73" t="s">
        <v>181</v>
      </c>
      <c r="B82" s="74">
        <v>4938</v>
      </c>
      <c r="C82" s="76">
        <v>4938</v>
      </c>
      <c r="D82" s="44">
        <v>4855</v>
      </c>
      <c r="E82" s="44">
        <v>4855</v>
      </c>
      <c r="F82" s="45">
        <f t="shared" si="8"/>
        <v>-1.68084244633455</v>
      </c>
      <c r="G82" s="77"/>
    </row>
    <row r="83" ht="17.25" customHeight="1" spans="1:7">
      <c r="A83" s="73" t="s">
        <v>182</v>
      </c>
      <c r="B83" s="74">
        <v>738</v>
      </c>
      <c r="C83" s="76">
        <v>738</v>
      </c>
      <c r="D83" s="44">
        <v>621</v>
      </c>
      <c r="E83" s="44">
        <v>621</v>
      </c>
      <c r="F83" s="45">
        <f t="shared" si="8"/>
        <v>-15.8536585365854</v>
      </c>
      <c r="G83" s="77"/>
    </row>
    <row r="84" ht="17.25" customHeight="1" spans="1:7">
      <c r="A84" s="73" t="s">
        <v>183</v>
      </c>
      <c r="B84" s="74">
        <v>0</v>
      </c>
      <c r="C84" s="76">
        <v>0</v>
      </c>
      <c r="D84" s="44">
        <v>0</v>
      </c>
      <c r="E84" s="44">
        <v>0</v>
      </c>
      <c r="F84" s="45"/>
      <c r="G84" s="77"/>
    </row>
    <row r="85" ht="17.25" customHeight="1" spans="1:7">
      <c r="A85" s="73" t="s">
        <v>184</v>
      </c>
      <c r="B85" s="74">
        <v>31153</v>
      </c>
      <c r="C85" s="76">
        <v>31153</v>
      </c>
      <c r="D85" s="44">
        <v>29498</v>
      </c>
      <c r="E85" s="44">
        <v>29498</v>
      </c>
      <c r="F85" s="45">
        <f t="shared" ref="F85:F93" si="9">E85/C85*100-100</f>
        <v>-5.31248996886336</v>
      </c>
      <c r="G85" s="77"/>
    </row>
    <row r="86" ht="17.25" customHeight="1" spans="1:7">
      <c r="A86" s="73" t="s">
        <v>185</v>
      </c>
      <c r="B86" s="74">
        <v>3017</v>
      </c>
      <c r="C86" s="76">
        <v>3017</v>
      </c>
      <c r="D86" s="44">
        <v>0</v>
      </c>
      <c r="E86" s="44">
        <v>0</v>
      </c>
      <c r="F86" s="45">
        <f t="shared" si="9"/>
        <v>-100</v>
      </c>
      <c r="G86" s="77"/>
    </row>
    <row r="87" ht="17.25" customHeight="1" spans="1:7">
      <c r="A87" s="73" t="s">
        <v>186</v>
      </c>
      <c r="B87" s="74">
        <v>5680</v>
      </c>
      <c r="C87" s="76">
        <v>500</v>
      </c>
      <c r="D87" s="44">
        <v>5227</v>
      </c>
      <c r="E87" s="44">
        <v>500</v>
      </c>
      <c r="F87" s="45">
        <f t="shared" si="9"/>
        <v>0</v>
      </c>
      <c r="G87" s="77"/>
    </row>
    <row r="88" ht="17.25" customHeight="1" spans="1:7">
      <c r="A88" s="73" t="s">
        <v>187</v>
      </c>
      <c r="B88" s="74">
        <v>1673</v>
      </c>
      <c r="C88" s="76">
        <v>1673</v>
      </c>
      <c r="D88" s="44">
        <v>2660</v>
      </c>
      <c r="E88" s="44">
        <v>2658</v>
      </c>
      <c r="F88" s="45">
        <f t="shared" si="9"/>
        <v>58.8762701733413</v>
      </c>
      <c r="G88" s="77"/>
    </row>
    <row r="89" ht="17.25" customHeight="1" spans="1:7">
      <c r="A89" s="73" t="s">
        <v>188</v>
      </c>
      <c r="B89" s="74">
        <v>6870</v>
      </c>
      <c r="C89" s="76">
        <v>2938</v>
      </c>
      <c r="D89" s="44">
        <v>5446</v>
      </c>
      <c r="E89" s="44">
        <v>3111</v>
      </c>
      <c r="F89" s="45">
        <f t="shared" si="9"/>
        <v>5.88835942818244</v>
      </c>
      <c r="G89" s="77"/>
    </row>
    <row r="90" ht="17.25" customHeight="1" spans="1:7">
      <c r="A90" s="73" t="s">
        <v>189</v>
      </c>
      <c r="B90" s="74">
        <v>1501</v>
      </c>
      <c r="C90" s="76">
        <v>1428</v>
      </c>
      <c r="D90" s="44">
        <v>1343</v>
      </c>
      <c r="E90" s="44">
        <v>1343</v>
      </c>
      <c r="F90" s="45">
        <f t="shared" si="9"/>
        <v>-5.95238095238095</v>
      </c>
      <c r="G90" s="77"/>
    </row>
    <row r="91" ht="17.25" customHeight="1" spans="1:7">
      <c r="A91" s="73" t="s">
        <v>190</v>
      </c>
      <c r="B91" s="74">
        <v>3925</v>
      </c>
      <c r="C91" s="76">
        <v>2707</v>
      </c>
      <c r="D91" s="44">
        <v>2258</v>
      </c>
      <c r="E91" s="44">
        <v>2162</v>
      </c>
      <c r="F91" s="45">
        <f t="shared" si="9"/>
        <v>-20.1329885482083</v>
      </c>
      <c r="G91" s="77"/>
    </row>
    <row r="92" ht="17.25" customHeight="1" spans="1:7">
      <c r="A92" s="73" t="s">
        <v>191</v>
      </c>
      <c r="B92" s="74">
        <v>50</v>
      </c>
      <c r="C92" s="76">
        <v>50</v>
      </c>
      <c r="D92" s="44">
        <v>50</v>
      </c>
      <c r="E92" s="44">
        <v>50</v>
      </c>
      <c r="F92" s="45">
        <f t="shared" si="9"/>
        <v>0</v>
      </c>
      <c r="G92" s="77"/>
    </row>
    <row r="93" ht="17.25" customHeight="1" spans="1:7">
      <c r="A93" s="73" t="s">
        <v>192</v>
      </c>
      <c r="B93" s="74">
        <v>115</v>
      </c>
      <c r="C93" s="76">
        <v>115</v>
      </c>
      <c r="D93" s="44">
        <v>122</v>
      </c>
      <c r="E93" s="44">
        <v>122</v>
      </c>
      <c r="F93" s="45">
        <f t="shared" si="9"/>
        <v>6.08695652173914</v>
      </c>
      <c r="G93" s="77"/>
    </row>
    <row r="94" ht="17.25" customHeight="1" spans="1:7">
      <c r="A94" s="73" t="s">
        <v>193</v>
      </c>
      <c r="B94" s="74">
        <v>0</v>
      </c>
      <c r="C94" s="76">
        <v>0</v>
      </c>
      <c r="D94" s="44">
        <v>5330</v>
      </c>
      <c r="E94" s="44">
        <v>5330</v>
      </c>
      <c r="F94" s="45"/>
      <c r="G94" s="77"/>
    </row>
    <row r="95" ht="17.25" customHeight="1" spans="1:7">
      <c r="A95" s="73" t="s">
        <v>194</v>
      </c>
      <c r="B95" s="74">
        <v>497</v>
      </c>
      <c r="C95" s="76">
        <v>339</v>
      </c>
      <c r="D95" s="44">
        <v>247</v>
      </c>
      <c r="E95" s="44">
        <v>247</v>
      </c>
      <c r="F95" s="45">
        <f>E95/C95*100-100</f>
        <v>-27.1386430678466</v>
      </c>
      <c r="G95" s="77"/>
    </row>
    <row r="96" ht="17.25" customHeight="1" spans="1:7">
      <c r="A96" s="73" t="s">
        <v>195</v>
      </c>
      <c r="B96" s="74">
        <v>437</v>
      </c>
      <c r="C96" s="76">
        <v>437</v>
      </c>
      <c r="D96" s="44">
        <v>0</v>
      </c>
      <c r="E96" s="44">
        <v>0</v>
      </c>
      <c r="F96" s="45">
        <f>E96/C96*100-100</f>
        <v>-100</v>
      </c>
      <c r="G96" s="77"/>
    </row>
    <row r="97" ht="17.25" customHeight="1" spans="1:7">
      <c r="A97" s="73" t="s">
        <v>196</v>
      </c>
      <c r="B97" s="74">
        <v>0</v>
      </c>
      <c r="C97" s="76">
        <v>0</v>
      </c>
      <c r="D97" s="44">
        <v>0</v>
      </c>
      <c r="E97" s="44">
        <v>0</v>
      </c>
      <c r="F97" s="45"/>
      <c r="G97" s="77"/>
    </row>
    <row r="98" ht="17.25" customHeight="1" spans="1:7">
      <c r="A98" s="73" t="s">
        <v>197</v>
      </c>
      <c r="B98" s="74">
        <v>0</v>
      </c>
      <c r="C98" s="76">
        <v>0</v>
      </c>
      <c r="D98" s="44">
        <v>0</v>
      </c>
      <c r="E98" s="44">
        <v>0</v>
      </c>
      <c r="F98" s="45"/>
      <c r="G98" s="77"/>
    </row>
    <row r="99" ht="17.25" customHeight="1" spans="1:7">
      <c r="A99" s="73" t="s">
        <v>198</v>
      </c>
      <c r="B99" s="74">
        <v>84942</v>
      </c>
      <c r="C99" s="76">
        <v>84942</v>
      </c>
      <c r="D99" s="44">
        <v>7443</v>
      </c>
      <c r="E99" s="44">
        <v>7443</v>
      </c>
      <c r="F99" s="45"/>
      <c r="G99" s="77"/>
    </row>
    <row r="100" ht="17.25" customHeight="1" spans="1:7">
      <c r="A100" s="73" t="s">
        <v>199</v>
      </c>
      <c r="B100" s="74">
        <v>0</v>
      </c>
      <c r="C100" s="76">
        <v>0</v>
      </c>
      <c r="D100" s="44">
        <v>0</v>
      </c>
      <c r="E100" s="44">
        <v>0</v>
      </c>
      <c r="F100" s="45"/>
      <c r="G100" s="77"/>
    </row>
    <row r="101" ht="17.25" customHeight="1" spans="1:7">
      <c r="A101" s="73" t="s">
        <v>200</v>
      </c>
      <c r="B101" s="74">
        <v>2952</v>
      </c>
      <c r="C101" s="76">
        <v>2204</v>
      </c>
      <c r="D101" s="44">
        <v>2170</v>
      </c>
      <c r="E101" s="44">
        <v>948</v>
      </c>
      <c r="F101" s="45">
        <f t="shared" ref="F101:F110" si="10">E101/C101*100-100</f>
        <v>-56.9872958257713</v>
      </c>
      <c r="G101" s="77"/>
    </row>
    <row r="102" ht="17.25" customHeight="1" spans="1:7">
      <c r="A102" s="73" t="s">
        <v>201</v>
      </c>
      <c r="B102" s="74">
        <v>45658</v>
      </c>
      <c r="C102" s="44">
        <v>44406</v>
      </c>
      <c r="D102" s="44">
        <v>130266</v>
      </c>
      <c r="E102" s="44">
        <v>130421</v>
      </c>
      <c r="F102" s="45">
        <f t="shared" si="10"/>
        <v>193.701301625906</v>
      </c>
      <c r="G102" s="77"/>
    </row>
    <row r="103" ht="17.25" customHeight="1" spans="1:7">
      <c r="A103" s="73" t="s">
        <v>202</v>
      </c>
      <c r="B103" s="74">
        <v>1957</v>
      </c>
      <c r="C103" s="76">
        <v>917</v>
      </c>
      <c r="D103" s="44">
        <v>1061</v>
      </c>
      <c r="E103" s="44">
        <v>1061</v>
      </c>
      <c r="F103" s="45">
        <f t="shared" si="10"/>
        <v>15.7033805888768</v>
      </c>
      <c r="G103" s="77"/>
    </row>
    <row r="104" ht="17.25" customHeight="1" spans="1:7">
      <c r="A104" s="73" t="s">
        <v>203</v>
      </c>
      <c r="B104" s="74">
        <v>9373</v>
      </c>
      <c r="C104" s="76">
        <v>8751</v>
      </c>
      <c r="D104" s="44">
        <v>7992</v>
      </c>
      <c r="E104" s="44">
        <v>7508</v>
      </c>
      <c r="F104" s="45">
        <f t="shared" si="10"/>
        <v>-14.204090961033</v>
      </c>
      <c r="G104" s="77"/>
    </row>
    <row r="105" ht="17.25" customHeight="1" spans="1:7">
      <c r="A105" s="73" t="s">
        <v>204</v>
      </c>
      <c r="B105" s="74">
        <v>459</v>
      </c>
      <c r="C105" s="76">
        <v>920</v>
      </c>
      <c r="D105" s="44">
        <v>1150</v>
      </c>
      <c r="E105" s="44">
        <v>1150</v>
      </c>
      <c r="F105" s="45">
        <f t="shared" si="10"/>
        <v>25</v>
      </c>
      <c r="G105" s="77"/>
    </row>
    <row r="106" ht="17.25" customHeight="1" spans="1:7">
      <c r="A106" s="73" t="s">
        <v>205</v>
      </c>
      <c r="B106" s="74">
        <v>6576</v>
      </c>
      <c r="C106" s="76">
        <v>6817</v>
      </c>
      <c r="D106" s="44">
        <v>7379</v>
      </c>
      <c r="E106" s="44">
        <v>7998</v>
      </c>
      <c r="F106" s="45">
        <f t="shared" si="10"/>
        <v>17.3243362182778</v>
      </c>
      <c r="G106" s="77"/>
    </row>
    <row r="107" ht="17.25" customHeight="1" spans="1:7">
      <c r="A107" s="73" t="s">
        <v>206</v>
      </c>
      <c r="B107" s="74">
        <v>169</v>
      </c>
      <c r="C107" s="76">
        <v>100</v>
      </c>
      <c r="D107" s="44">
        <v>270</v>
      </c>
      <c r="E107" s="44">
        <v>230</v>
      </c>
      <c r="F107" s="45">
        <f t="shared" si="10"/>
        <v>130</v>
      </c>
      <c r="G107" s="77"/>
    </row>
    <row r="108" ht="17.25" customHeight="1" spans="1:7">
      <c r="A108" s="73" t="s">
        <v>207</v>
      </c>
      <c r="B108" s="74">
        <v>1966</v>
      </c>
      <c r="C108" s="76">
        <v>3287</v>
      </c>
      <c r="D108" s="44">
        <v>2931</v>
      </c>
      <c r="E108" s="44">
        <v>2930</v>
      </c>
      <c r="F108" s="45">
        <f t="shared" si="10"/>
        <v>-10.8609674475205</v>
      </c>
      <c r="G108" s="77"/>
    </row>
    <row r="109" ht="17.25" customHeight="1" spans="1:7">
      <c r="A109" s="73" t="s">
        <v>208</v>
      </c>
      <c r="B109" s="74">
        <v>2403</v>
      </c>
      <c r="C109" s="76">
        <v>971</v>
      </c>
      <c r="D109" s="44">
        <v>1403</v>
      </c>
      <c r="E109" s="44">
        <v>1140</v>
      </c>
      <c r="F109" s="45">
        <f t="shared" si="10"/>
        <v>17.4047373841401</v>
      </c>
      <c r="G109" s="77"/>
    </row>
    <row r="110" ht="17.25" customHeight="1" spans="1:7">
      <c r="A110" s="73" t="s">
        <v>209</v>
      </c>
      <c r="B110" s="74">
        <v>9372</v>
      </c>
      <c r="C110" s="76">
        <v>9372</v>
      </c>
      <c r="D110" s="44">
        <v>9823</v>
      </c>
      <c r="E110" s="44">
        <v>9823</v>
      </c>
      <c r="F110" s="45">
        <f t="shared" si="10"/>
        <v>4.81220657276995</v>
      </c>
      <c r="G110" s="77"/>
    </row>
    <row r="111" ht="17.25" customHeight="1" spans="1:7">
      <c r="A111" s="73" t="s">
        <v>210</v>
      </c>
      <c r="B111" s="74">
        <v>10748</v>
      </c>
      <c r="C111" s="76">
        <v>10748</v>
      </c>
      <c r="D111" s="44">
        <v>96017</v>
      </c>
      <c r="E111" s="44">
        <v>96017</v>
      </c>
      <c r="F111" s="45"/>
      <c r="G111" s="77"/>
    </row>
    <row r="112" ht="17.25" customHeight="1" spans="1:7">
      <c r="A112" s="73" t="s">
        <v>211</v>
      </c>
      <c r="B112" s="74">
        <v>2618</v>
      </c>
      <c r="C112" s="76">
        <v>2506</v>
      </c>
      <c r="D112" s="44">
        <v>2664</v>
      </c>
      <c r="E112" s="44">
        <v>2564</v>
      </c>
      <c r="F112" s="45">
        <f t="shared" ref="F112:F119" si="11">E112/C112*100-100</f>
        <v>2.31444533120511</v>
      </c>
      <c r="G112" s="77"/>
    </row>
    <row r="113" ht="17.25" customHeight="1" spans="1:7">
      <c r="A113" s="73" t="s">
        <v>212</v>
      </c>
      <c r="B113" s="74">
        <v>17</v>
      </c>
      <c r="C113" s="76">
        <v>17</v>
      </c>
      <c r="D113" s="44">
        <v>0</v>
      </c>
      <c r="E113" s="44">
        <v>0</v>
      </c>
      <c r="F113" s="45"/>
      <c r="G113" s="77"/>
    </row>
    <row r="114" ht="17.25" customHeight="1" spans="1:7">
      <c r="A114" s="73" t="s">
        <v>213</v>
      </c>
      <c r="B114" s="74">
        <v>0</v>
      </c>
      <c r="C114" s="76">
        <v>0</v>
      </c>
      <c r="D114" s="44">
        <v>-424</v>
      </c>
      <c r="E114" s="44">
        <v>0</v>
      </c>
      <c r="F114" s="45"/>
      <c r="G114" s="77"/>
    </row>
    <row r="115" ht="17.25" customHeight="1" spans="1:7">
      <c r="A115" s="73" t="s">
        <v>214</v>
      </c>
      <c r="B115" s="74">
        <v>23326</v>
      </c>
      <c r="C115" s="44">
        <v>4922</v>
      </c>
      <c r="D115" s="44">
        <v>31600</v>
      </c>
      <c r="E115" s="44">
        <v>3742</v>
      </c>
      <c r="F115" s="45">
        <f t="shared" si="11"/>
        <v>-23.9739943112556</v>
      </c>
      <c r="G115" s="77"/>
    </row>
    <row r="116" ht="17.25" customHeight="1" spans="1:7">
      <c r="A116" s="73" t="s">
        <v>215</v>
      </c>
      <c r="B116" s="74">
        <v>641</v>
      </c>
      <c r="C116" s="76">
        <v>641</v>
      </c>
      <c r="D116" s="44">
        <v>1187</v>
      </c>
      <c r="E116" s="44">
        <v>1187</v>
      </c>
      <c r="F116" s="45">
        <f t="shared" si="11"/>
        <v>85.179407176287</v>
      </c>
      <c r="G116" s="77"/>
    </row>
    <row r="117" ht="17.25" customHeight="1" spans="1:7">
      <c r="A117" s="73" t="s">
        <v>216</v>
      </c>
      <c r="B117" s="74">
        <v>170</v>
      </c>
      <c r="C117" s="76">
        <v>170</v>
      </c>
      <c r="D117" s="44">
        <v>206</v>
      </c>
      <c r="E117" s="44">
        <v>206</v>
      </c>
      <c r="F117" s="45">
        <f t="shared" si="11"/>
        <v>21.1764705882353</v>
      </c>
      <c r="G117" s="77"/>
    </row>
    <row r="118" ht="17.25" customHeight="1" spans="1:7">
      <c r="A118" s="73" t="s">
        <v>217</v>
      </c>
      <c r="B118" s="74">
        <v>12146</v>
      </c>
      <c r="C118" s="76">
        <v>2393</v>
      </c>
      <c r="D118" s="44">
        <v>26323</v>
      </c>
      <c r="E118" s="44">
        <v>530</v>
      </c>
      <c r="F118" s="45">
        <f t="shared" si="11"/>
        <v>-77.8520685332219</v>
      </c>
      <c r="G118" s="77"/>
    </row>
    <row r="119" ht="17.25" customHeight="1" spans="1:7">
      <c r="A119" s="73" t="s">
        <v>218</v>
      </c>
      <c r="B119" s="74">
        <v>995</v>
      </c>
      <c r="C119" s="76">
        <v>995</v>
      </c>
      <c r="D119" s="44">
        <v>1676</v>
      </c>
      <c r="E119" s="44">
        <v>1000</v>
      </c>
      <c r="F119" s="45">
        <f t="shared" si="11"/>
        <v>0.502512562814061</v>
      </c>
      <c r="G119" s="77"/>
    </row>
    <row r="120" ht="17.25" customHeight="1" spans="1:7">
      <c r="A120" s="73" t="s">
        <v>219</v>
      </c>
      <c r="B120" s="74">
        <v>0</v>
      </c>
      <c r="C120" s="76">
        <v>0</v>
      </c>
      <c r="D120" s="44">
        <v>0</v>
      </c>
      <c r="E120" s="44">
        <v>0</v>
      </c>
      <c r="F120" s="45"/>
      <c r="G120" s="77"/>
    </row>
    <row r="121" ht="17.25" customHeight="1" spans="1:7">
      <c r="A121" s="73" t="s">
        <v>220</v>
      </c>
      <c r="B121" s="74">
        <v>1</v>
      </c>
      <c r="C121" s="76">
        <v>0</v>
      </c>
      <c r="D121" s="44">
        <v>0</v>
      </c>
      <c r="E121" s="44">
        <v>0</v>
      </c>
      <c r="F121" s="45"/>
      <c r="G121" s="77"/>
    </row>
    <row r="122" ht="17.25" customHeight="1" spans="1:7">
      <c r="A122" s="73" t="s">
        <v>221</v>
      </c>
      <c r="B122" s="74">
        <v>0</v>
      </c>
      <c r="C122" s="76">
        <v>0</v>
      </c>
      <c r="D122" s="44">
        <v>0</v>
      </c>
      <c r="E122" s="44">
        <v>0</v>
      </c>
      <c r="F122" s="45"/>
      <c r="G122" s="77"/>
    </row>
    <row r="123" ht="17.25" customHeight="1" spans="1:7">
      <c r="A123" s="73" t="s">
        <v>222</v>
      </c>
      <c r="B123" s="74">
        <v>0</v>
      </c>
      <c r="C123" s="76">
        <v>0</v>
      </c>
      <c r="D123" s="44">
        <v>0</v>
      </c>
      <c r="E123" s="44">
        <v>0</v>
      </c>
      <c r="F123" s="45"/>
      <c r="G123" s="77"/>
    </row>
    <row r="124" ht="17.25" customHeight="1" spans="1:7">
      <c r="A124" s="73" t="s">
        <v>223</v>
      </c>
      <c r="B124" s="74">
        <v>0</v>
      </c>
      <c r="C124" s="76">
        <v>0</v>
      </c>
      <c r="D124" s="44">
        <v>0</v>
      </c>
      <c r="E124" s="44">
        <v>0</v>
      </c>
      <c r="F124" s="45"/>
      <c r="G124" s="77"/>
    </row>
    <row r="125" ht="17.25" customHeight="1" spans="1:7">
      <c r="A125" s="73" t="s">
        <v>224</v>
      </c>
      <c r="B125" s="74">
        <v>1389</v>
      </c>
      <c r="C125" s="76">
        <v>0</v>
      </c>
      <c r="D125" s="44">
        <v>1389</v>
      </c>
      <c r="E125" s="44">
        <v>0</v>
      </c>
      <c r="F125" s="45"/>
      <c r="G125" s="77"/>
    </row>
    <row r="126" ht="17.25" customHeight="1" spans="1:7">
      <c r="A126" s="73" t="s">
        <v>225</v>
      </c>
      <c r="B126" s="74">
        <v>6984</v>
      </c>
      <c r="C126" s="76">
        <v>723</v>
      </c>
      <c r="D126" s="44">
        <v>819</v>
      </c>
      <c r="E126" s="44">
        <v>819</v>
      </c>
      <c r="F126" s="45">
        <f>E126/C126*100-100</f>
        <v>13.2780082987552</v>
      </c>
      <c r="G126" s="77"/>
    </row>
    <row r="127" ht="17.25" customHeight="1" spans="1:7">
      <c r="A127" s="73" t="s">
        <v>226</v>
      </c>
      <c r="B127" s="74">
        <v>0</v>
      </c>
      <c r="C127" s="76">
        <v>0</v>
      </c>
      <c r="D127" s="44">
        <v>0</v>
      </c>
      <c r="E127" s="44">
        <v>0</v>
      </c>
      <c r="F127" s="45"/>
      <c r="G127" s="77"/>
    </row>
    <row r="128" ht="17.25" customHeight="1" spans="1:7">
      <c r="A128" s="73" t="s">
        <v>227</v>
      </c>
      <c r="B128" s="74">
        <v>0</v>
      </c>
      <c r="C128" s="76">
        <v>0</v>
      </c>
      <c r="D128" s="44">
        <v>0</v>
      </c>
      <c r="E128" s="44">
        <v>0</v>
      </c>
      <c r="F128" s="45"/>
      <c r="G128" s="77"/>
    </row>
    <row r="129" ht="17.25" customHeight="1" spans="1:7">
      <c r="A129" s="73" t="s">
        <v>228</v>
      </c>
      <c r="B129" s="74">
        <v>0</v>
      </c>
      <c r="C129" s="76">
        <v>0</v>
      </c>
      <c r="D129" s="44">
        <v>0</v>
      </c>
      <c r="E129" s="44">
        <v>0</v>
      </c>
      <c r="F129" s="45"/>
      <c r="G129" s="77"/>
    </row>
    <row r="130" ht="17.25" customHeight="1" spans="1:7">
      <c r="A130" s="73" t="s">
        <v>229</v>
      </c>
      <c r="B130" s="74">
        <v>1000</v>
      </c>
      <c r="C130" s="76">
        <v>0</v>
      </c>
      <c r="D130" s="44">
        <v>0</v>
      </c>
      <c r="E130" s="44">
        <v>0</v>
      </c>
      <c r="F130" s="45"/>
      <c r="G130" s="77"/>
    </row>
    <row r="131" ht="17.25" customHeight="1" spans="1:7">
      <c r="A131" s="73" t="s">
        <v>230</v>
      </c>
      <c r="B131" s="74">
        <v>58275</v>
      </c>
      <c r="C131" s="44">
        <v>13275</v>
      </c>
      <c r="D131" s="44">
        <v>34276</v>
      </c>
      <c r="E131" s="44">
        <v>34276</v>
      </c>
      <c r="F131" s="45">
        <f t="shared" ref="F131:F141" si="12">E131/C131*100-100</f>
        <v>158.199623352166</v>
      </c>
      <c r="G131" s="77"/>
    </row>
    <row r="132" ht="17.25" customHeight="1" spans="1:7">
      <c r="A132" s="73" t="s">
        <v>231</v>
      </c>
      <c r="B132" s="74">
        <v>2456</v>
      </c>
      <c r="C132" s="76">
        <v>2456</v>
      </c>
      <c r="D132" s="44">
        <v>2769</v>
      </c>
      <c r="E132" s="44">
        <v>2769</v>
      </c>
      <c r="F132" s="45">
        <f t="shared" si="12"/>
        <v>12.7442996742671</v>
      </c>
      <c r="G132" s="77"/>
    </row>
    <row r="133" ht="17.25" customHeight="1" spans="1:7">
      <c r="A133" s="73" t="s">
        <v>232</v>
      </c>
      <c r="B133" s="74">
        <v>845</v>
      </c>
      <c r="C133" s="76">
        <v>845</v>
      </c>
      <c r="D133" s="44">
        <v>3744</v>
      </c>
      <c r="E133" s="44">
        <v>3744</v>
      </c>
      <c r="F133" s="45">
        <f t="shared" si="12"/>
        <v>343.076923076923</v>
      </c>
      <c r="G133" s="77"/>
    </row>
    <row r="134" ht="17.25" customHeight="1" spans="1:7">
      <c r="A134" s="73" t="s">
        <v>233</v>
      </c>
      <c r="B134" s="74">
        <v>45412</v>
      </c>
      <c r="C134" s="76">
        <v>4412</v>
      </c>
      <c r="D134" s="44">
        <v>19316</v>
      </c>
      <c r="E134" s="44">
        <v>19316</v>
      </c>
      <c r="F134" s="45">
        <f t="shared" si="12"/>
        <v>337.80598368087</v>
      </c>
      <c r="G134" s="77"/>
    </row>
    <row r="135" ht="17.25" customHeight="1" spans="1:7">
      <c r="A135" s="73" t="s">
        <v>234</v>
      </c>
      <c r="B135" s="74">
        <v>8421</v>
      </c>
      <c r="C135" s="76">
        <v>4421</v>
      </c>
      <c r="D135" s="44">
        <v>8082</v>
      </c>
      <c r="E135" s="44">
        <v>8082</v>
      </c>
      <c r="F135" s="45">
        <f t="shared" si="12"/>
        <v>82.8093191585614</v>
      </c>
      <c r="G135" s="77"/>
    </row>
    <row r="136" ht="17.25" customHeight="1" spans="1:7">
      <c r="A136" s="73" t="s">
        <v>235</v>
      </c>
      <c r="B136" s="74">
        <v>311</v>
      </c>
      <c r="C136" s="76">
        <v>311</v>
      </c>
      <c r="D136" s="44">
        <v>335</v>
      </c>
      <c r="E136" s="44">
        <v>335</v>
      </c>
      <c r="F136" s="45">
        <f t="shared" si="12"/>
        <v>7.71704180064307</v>
      </c>
      <c r="G136" s="77"/>
    </row>
    <row r="137" ht="17.25" customHeight="1" spans="1:7">
      <c r="A137" s="73" t="s">
        <v>236</v>
      </c>
      <c r="B137" s="74">
        <v>830</v>
      </c>
      <c r="C137" s="76">
        <v>830</v>
      </c>
      <c r="D137" s="44">
        <v>30</v>
      </c>
      <c r="E137" s="44">
        <v>30</v>
      </c>
      <c r="F137" s="45">
        <f t="shared" si="12"/>
        <v>-96.3855421686747</v>
      </c>
      <c r="G137" s="77"/>
    </row>
    <row r="138" ht="17.25" customHeight="1" spans="1:7">
      <c r="A138" s="73" t="s">
        <v>237</v>
      </c>
      <c r="B138" s="74">
        <v>52131</v>
      </c>
      <c r="C138" s="44">
        <v>21660</v>
      </c>
      <c r="D138" s="44">
        <v>23594</v>
      </c>
      <c r="E138" s="44">
        <v>19621</v>
      </c>
      <c r="F138" s="45">
        <f t="shared" si="12"/>
        <v>-9.41366574330563</v>
      </c>
      <c r="G138" s="77"/>
    </row>
    <row r="139" ht="17.25" customHeight="1" spans="1:7">
      <c r="A139" s="73" t="s">
        <v>238</v>
      </c>
      <c r="B139" s="74">
        <v>13105</v>
      </c>
      <c r="C139" s="76">
        <v>8337</v>
      </c>
      <c r="D139" s="44">
        <v>7010</v>
      </c>
      <c r="E139" s="44">
        <v>6460</v>
      </c>
      <c r="F139" s="45">
        <f t="shared" si="12"/>
        <v>-22.5140937987286</v>
      </c>
      <c r="G139" s="77"/>
    </row>
    <row r="140" ht="17.25" customHeight="1" spans="1:7">
      <c r="A140" s="73" t="s">
        <v>239</v>
      </c>
      <c r="B140" s="74">
        <v>6129</v>
      </c>
      <c r="C140" s="76">
        <v>3011</v>
      </c>
      <c r="D140" s="44">
        <v>5144</v>
      </c>
      <c r="E140" s="44">
        <v>4971</v>
      </c>
      <c r="F140" s="45">
        <f t="shared" si="12"/>
        <v>65.0946529392228</v>
      </c>
      <c r="G140" s="77"/>
    </row>
    <row r="141" ht="17.25" customHeight="1" spans="1:7">
      <c r="A141" s="73" t="s">
        <v>240</v>
      </c>
      <c r="B141" s="74">
        <v>7556</v>
      </c>
      <c r="C141" s="76">
        <v>4581</v>
      </c>
      <c r="D141" s="44">
        <v>4133</v>
      </c>
      <c r="E141" s="44">
        <v>3880</v>
      </c>
      <c r="F141" s="45">
        <f t="shared" si="12"/>
        <v>-15.3023357345558</v>
      </c>
      <c r="G141" s="77"/>
    </row>
    <row r="142" ht="17.25" customHeight="1" spans="1:7">
      <c r="A142" s="73" t="s">
        <v>241</v>
      </c>
      <c r="B142" s="74">
        <v>0</v>
      </c>
      <c r="C142" s="76">
        <v>0</v>
      </c>
      <c r="D142" s="44">
        <v>0</v>
      </c>
      <c r="E142" s="44">
        <v>0</v>
      </c>
      <c r="F142" s="45"/>
      <c r="G142" s="45"/>
    </row>
    <row r="143" ht="17.25" customHeight="1" spans="1:7">
      <c r="A143" s="73" t="s">
        <v>242</v>
      </c>
      <c r="B143" s="74">
        <v>19713</v>
      </c>
      <c r="C143" s="76">
        <v>3413</v>
      </c>
      <c r="D143" s="44">
        <v>1930</v>
      </c>
      <c r="E143" s="44">
        <v>1930</v>
      </c>
      <c r="F143" s="45">
        <f t="shared" ref="F143:F146" si="13">E143/C143*100-100</f>
        <v>-43.4515089364196</v>
      </c>
      <c r="G143" s="77"/>
    </row>
    <row r="144" ht="17.25" customHeight="1" spans="1:7">
      <c r="A144" s="73" t="s">
        <v>243</v>
      </c>
      <c r="B144" s="74">
        <v>286</v>
      </c>
      <c r="C144" s="76">
        <v>502</v>
      </c>
      <c r="D144" s="44">
        <v>247</v>
      </c>
      <c r="E144" s="44">
        <v>480</v>
      </c>
      <c r="F144" s="45">
        <f t="shared" si="13"/>
        <v>-4.38247011952191</v>
      </c>
      <c r="G144" s="77"/>
    </row>
    <row r="145" ht="17.25" customHeight="1" spans="1:7">
      <c r="A145" s="73" t="s">
        <v>244</v>
      </c>
      <c r="B145" s="74">
        <v>1877</v>
      </c>
      <c r="C145" s="76">
        <v>716</v>
      </c>
      <c r="D145" s="44">
        <v>1000</v>
      </c>
      <c r="E145" s="44">
        <v>1000</v>
      </c>
      <c r="F145" s="45">
        <f t="shared" si="13"/>
        <v>39.6648044692737</v>
      </c>
      <c r="G145" s="77"/>
    </row>
    <row r="146" ht="17.25" customHeight="1" spans="1:7">
      <c r="A146" s="73" t="s">
        <v>245</v>
      </c>
      <c r="B146" s="74">
        <v>785</v>
      </c>
      <c r="C146" s="76">
        <v>1100</v>
      </c>
      <c r="D146" s="44">
        <v>1106</v>
      </c>
      <c r="E146" s="44">
        <v>900</v>
      </c>
      <c r="F146" s="45">
        <f t="shared" si="13"/>
        <v>-18.1818181818182</v>
      </c>
      <c r="G146" s="77"/>
    </row>
    <row r="147" ht="17.25" customHeight="1" spans="1:7">
      <c r="A147" s="73" t="s">
        <v>246</v>
      </c>
      <c r="B147" s="74">
        <v>0</v>
      </c>
      <c r="C147" s="76">
        <v>0</v>
      </c>
      <c r="D147" s="44">
        <v>0</v>
      </c>
      <c r="E147" s="44">
        <v>0</v>
      </c>
      <c r="F147" s="45"/>
      <c r="G147" s="77"/>
    </row>
    <row r="148" ht="17.25" customHeight="1" spans="1:7">
      <c r="A148" s="73" t="s">
        <v>247</v>
      </c>
      <c r="B148" s="74">
        <v>2680</v>
      </c>
      <c r="C148" s="76">
        <v>0</v>
      </c>
      <c r="D148" s="44">
        <v>3024</v>
      </c>
      <c r="E148" s="44">
        <v>0</v>
      </c>
      <c r="F148" s="45"/>
      <c r="G148" s="77"/>
    </row>
    <row r="149" ht="17.25" customHeight="1" spans="1:7">
      <c r="A149" s="73" t="s">
        <v>248</v>
      </c>
      <c r="B149" s="74">
        <v>24543</v>
      </c>
      <c r="C149" s="44">
        <v>19156</v>
      </c>
      <c r="D149" s="44">
        <v>28454</v>
      </c>
      <c r="E149" s="44">
        <v>21842</v>
      </c>
      <c r="F149" s="45">
        <f t="shared" ref="F149:F152" si="14">E149/C149*100-100</f>
        <v>14.0217164334934</v>
      </c>
      <c r="G149" s="77"/>
    </row>
    <row r="150" ht="17.25" customHeight="1" spans="1:7">
      <c r="A150" s="73" t="s">
        <v>249</v>
      </c>
      <c r="B150" s="74">
        <v>9705</v>
      </c>
      <c r="C150" s="76">
        <v>6803</v>
      </c>
      <c r="D150" s="44">
        <v>9166</v>
      </c>
      <c r="E150" s="44">
        <v>5610</v>
      </c>
      <c r="F150" s="45">
        <f t="shared" si="14"/>
        <v>-17.5363810083787</v>
      </c>
      <c r="G150" s="77"/>
    </row>
    <row r="151" ht="17.25" customHeight="1" spans="1:7">
      <c r="A151" s="73" t="s">
        <v>250</v>
      </c>
      <c r="B151" s="74">
        <v>0</v>
      </c>
      <c r="C151" s="76">
        <v>0</v>
      </c>
      <c r="D151" s="44">
        <v>0</v>
      </c>
      <c r="E151" s="44">
        <v>0</v>
      </c>
      <c r="F151" s="45"/>
      <c r="G151" s="77"/>
    </row>
    <row r="152" ht="17.25" customHeight="1" spans="1:7">
      <c r="A152" s="73" t="s">
        <v>251</v>
      </c>
      <c r="B152" s="74">
        <v>12000</v>
      </c>
      <c r="C152" s="76">
        <v>12000</v>
      </c>
      <c r="D152" s="44">
        <v>15967</v>
      </c>
      <c r="E152" s="44">
        <v>15067</v>
      </c>
      <c r="F152" s="45">
        <f t="shared" si="14"/>
        <v>25.5583333333333</v>
      </c>
      <c r="G152" s="77"/>
    </row>
    <row r="153" ht="17.25" customHeight="1" spans="1:7">
      <c r="A153" s="73" t="s">
        <v>252</v>
      </c>
      <c r="B153" s="74">
        <v>2538</v>
      </c>
      <c r="C153" s="76">
        <v>353</v>
      </c>
      <c r="D153" s="44">
        <v>1671</v>
      </c>
      <c r="E153" s="44">
        <v>1015</v>
      </c>
      <c r="F153" s="45"/>
      <c r="G153" s="77"/>
    </row>
    <row r="154" ht="17.25" customHeight="1" spans="1:7">
      <c r="A154" s="73" t="s">
        <v>253</v>
      </c>
      <c r="B154" s="74">
        <v>0</v>
      </c>
      <c r="C154" s="76">
        <v>0</v>
      </c>
      <c r="D154" s="44">
        <v>0</v>
      </c>
      <c r="E154" s="44">
        <v>0</v>
      </c>
      <c r="F154" s="45"/>
      <c r="G154" s="77"/>
    </row>
    <row r="155" ht="17.25" customHeight="1" spans="1:7">
      <c r="A155" s="73" t="s">
        <v>254</v>
      </c>
      <c r="B155" s="74">
        <v>0</v>
      </c>
      <c r="C155" s="76">
        <v>0</v>
      </c>
      <c r="D155" s="44">
        <v>1500</v>
      </c>
      <c r="E155" s="44">
        <v>0</v>
      </c>
      <c r="F155" s="45"/>
      <c r="G155" s="77"/>
    </row>
    <row r="156" ht="17.25" customHeight="1" spans="1:7">
      <c r="A156" s="73" t="s">
        <v>255</v>
      </c>
      <c r="B156" s="74">
        <v>300</v>
      </c>
      <c r="C156" s="76">
        <v>0</v>
      </c>
      <c r="D156" s="44">
        <v>150</v>
      </c>
      <c r="E156" s="44">
        <v>150</v>
      </c>
      <c r="F156" s="45"/>
      <c r="G156" s="77"/>
    </row>
    <row r="157" ht="17.25" customHeight="1" spans="1:7">
      <c r="A157" s="73" t="s">
        <v>256</v>
      </c>
      <c r="B157" s="74">
        <v>9046</v>
      </c>
      <c r="C157" s="44">
        <v>8160</v>
      </c>
      <c r="D157" s="44">
        <v>8268</v>
      </c>
      <c r="E157" s="44">
        <v>8043</v>
      </c>
      <c r="F157" s="45">
        <f t="shared" ref="F157:F164" si="15">E157/C157*100-100</f>
        <v>-1.43382352941175</v>
      </c>
      <c r="G157" s="77"/>
    </row>
    <row r="158" ht="17.25" customHeight="1" spans="1:7">
      <c r="A158" s="73" t="s">
        <v>257</v>
      </c>
      <c r="B158" s="74">
        <v>0</v>
      </c>
      <c r="C158" s="76">
        <v>0</v>
      </c>
      <c r="D158" s="44">
        <v>0</v>
      </c>
      <c r="E158" s="44">
        <v>0</v>
      </c>
      <c r="F158" s="45"/>
      <c r="G158" s="77"/>
    </row>
    <row r="159" ht="17.25" customHeight="1" spans="1:7">
      <c r="A159" s="73" t="s">
        <v>258</v>
      </c>
      <c r="B159" s="74">
        <v>1005</v>
      </c>
      <c r="C159" s="76">
        <v>505</v>
      </c>
      <c r="D159" s="44">
        <v>378</v>
      </c>
      <c r="E159" s="44">
        <v>378</v>
      </c>
      <c r="F159" s="45">
        <f t="shared" si="15"/>
        <v>-25.1485148514851</v>
      </c>
      <c r="G159" s="77"/>
    </row>
    <row r="160" ht="17.25" customHeight="1" spans="1:7">
      <c r="A160" s="73" t="s">
        <v>259</v>
      </c>
      <c r="B160" s="74">
        <v>0</v>
      </c>
      <c r="C160" s="76">
        <v>0</v>
      </c>
      <c r="D160" s="44">
        <v>0</v>
      </c>
      <c r="E160" s="44">
        <v>0</v>
      </c>
      <c r="F160" s="45"/>
      <c r="G160" s="77"/>
    </row>
    <row r="161" ht="17.25" customHeight="1" spans="1:7">
      <c r="A161" s="73" t="s">
        <v>260</v>
      </c>
      <c r="B161" s="74">
        <v>801</v>
      </c>
      <c r="C161" s="76">
        <v>801</v>
      </c>
      <c r="D161" s="44">
        <v>2139</v>
      </c>
      <c r="E161" s="44">
        <v>2139</v>
      </c>
      <c r="F161" s="45">
        <f t="shared" si="15"/>
        <v>167.041198501873</v>
      </c>
      <c r="G161" s="77"/>
    </row>
    <row r="162" ht="17.25" customHeight="1" spans="1:7">
      <c r="A162" s="73" t="s">
        <v>261</v>
      </c>
      <c r="B162" s="74">
        <v>4109</v>
      </c>
      <c r="C162" s="76">
        <v>3723</v>
      </c>
      <c r="D162" s="44">
        <v>4587</v>
      </c>
      <c r="E162" s="44">
        <v>4422</v>
      </c>
      <c r="F162" s="45">
        <f t="shared" si="15"/>
        <v>18.7751813053989</v>
      </c>
      <c r="G162" s="77"/>
    </row>
    <row r="163" ht="17.25" customHeight="1" spans="1:7">
      <c r="A163" s="73" t="s">
        <v>262</v>
      </c>
      <c r="B163" s="74">
        <v>537</v>
      </c>
      <c r="C163" s="76">
        <v>537</v>
      </c>
      <c r="D163" s="44">
        <v>647</v>
      </c>
      <c r="E163" s="44">
        <v>647</v>
      </c>
      <c r="F163" s="45">
        <f t="shared" si="15"/>
        <v>20.4841713221601</v>
      </c>
      <c r="G163" s="77"/>
    </row>
    <row r="164" ht="17.25" customHeight="1" spans="1:7">
      <c r="A164" s="73" t="s">
        <v>263</v>
      </c>
      <c r="B164" s="74">
        <v>2594</v>
      </c>
      <c r="C164" s="76">
        <v>2594</v>
      </c>
      <c r="D164" s="44">
        <v>517</v>
      </c>
      <c r="E164" s="44">
        <v>457</v>
      </c>
      <c r="F164" s="45">
        <f t="shared" si="15"/>
        <v>-82.3824209714726</v>
      </c>
      <c r="G164" s="77"/>
    </row>
    <row r="165" ht="17.25" customHeight="1" spans="1:7">
      <c r="A165" s="73" t="s">
        <v>264</v>
      </c>
      <c r="B165" s="74">
        <v>0</v>
      </c>
      <c r="C165" s="76">
        <v>0</v>
      </c>
      <c r="D165" s="44">
        <v>0</v>
      </c>
      <c r="E165" s="44">
        <v>0</v>
      </c>
      <c r="F165" s="45"/>
      <c r="G165" s="77"/>
    </row>
    <row r="166" ht="17.25" customHeight="1" spans="1:7">
      <c r="A166" s="73" t="s">
        <v>265</v>
      </c>
      <c r="B166" s="74">
        <v>3585</v>
      </c>
      <c r="C166" s="44">
        <v>1864</v>
      </c>
      <c r="D166" s="44">
        <v>2252</v>
      </c>
      <c r="E166" s="44">
        <v>1522</v>
      </c>
      <c r="F166" s="45">
        <f t="shared" ref="F166:F168" si="16">E166/C166*100-100</f>
        <v>-18.3476394849785</v>
      </c>
      <c r="G166" s="77"/>
    </row>
    <row r="167" ht="17.25" customHeight="1" spans="1:7">
      <c r="A167" s="73" t="s">
        <v>266</v>
      </c>
      <c r="B167" s="74">
        <v>1536</v>
      </c>
      <c r="C167" s="76">
        <v>486</v>
      </c>
      <c r="D167" s="44">
        <v>652</v>
      </c>
      <c r="E167" s="44">
        <v>443</v>
      </c>
      <c r="F167" s="45">
        <f t="shared" si="16"/>
        <v>-8.8477366255144</v>
      </c>
      <c r="G167" s="45"/>
    </row>
    <row r="168" ht="17.25" customHeight="1" spans="1:7">
      <c r="A168" s="73" t="s">
        <v>267</v>
      </c>
      <c r="B168" s="74">
        <v>1931</v>
      </c>
      <c r="C168" s="76">
        <v>1378</v>
      </c>
      <c r="D168" s="44">
        <v>1080</v>
      </c>
      <c r="E168" s="44">
        <v>979</v>
      </c>
      <c r="F168" s="45">
        <f t="shared" si="16"/>
        <v>-28.955007256894</v>
      </c>
      <c r="G168" s="77"/>
    </row>
    <row r="169" ht="17.25" customHeight="1" spans="1:7">
      <c r="A169" s="73" t="s">
        <v>268</v>
      </c>
      <c r="B169" s="74">
        <v>118</v>
      </c>
      <c r="C169" s="76">
        <v>0</v>
      </c>
      <c r="D169" s="44">
        <v>520</v>
      </c>
      <c r="E169" s="44">
        <v>100</v>
      </c>
      <c r="F169" s="45"/>
      <c r="G169" s="77"/>
    </row>
    <row r="170" ht="17.25" customHeight="1" spans="1:7">
      <c r="A170" s="73" t="s">
        <v>269</v>
      </c>
      <c r="B170" s="74">
        <v>0</v>
      </c>
      <c r="C170" s="76">
        <v>0</v>
      </c>
      <c r="D170" s="44">
        <v>0</v>
      </c>
      <c r="E170" s="44">
        <v>0</v>
      </c>
      <c r="F170" s="45"/>
      <c r="G170" s="77"/>
    </row>
    <row r="171" ht="17.25" customHeight="1" spans="1:7">
      <c r="A171" s="73" t="s">
        <v>270</v>
      </c>
      <c r="B171" s="74">
        <v>510</v>
      </c>
      <c r="C171" s="44">
        <v>510</v>
      </c>
      <c r="D171" s="44">
        <v>350</v>
      </c>
      <c r="E171" s="44">
        <v>350</v>
      </c>
      <c r="F171" s="45">
        <f>E171/C171*100-100</f>
        <v>-31.3725490196078</v>
      </c>
      <c r="G171" s="77"/>
    </row>
    <row r="172" ht="17.25" customHeight="1" spans="1:7">
      <c r="A172" s="73" t="s">
        <v>271</v>
      </c>
      <c r="B172" s="74">
        <v>0</v>
      </c>
      <c r="C172" s="76">
        <v>0</v>
      </c>
      <c r="D172" s="44">
        <v>0</v>
      </c>
      <c r="E172" s="44">
        <v>0</v>
      </c>
      <c r="F172" s="45"/>
      <c r="G172" s="77"/>
    </row>
    <row r="173" ht="17.25" customHeight="1" spans="1:7">
      <c r="A173" s="73" t="s">
        <v>272</v>
      </c>
      <c r="B173" s="74">
        <v>0</v>
      </c>
      <c r="C173" s="76">
        <v>0</v>
      </c>
      <c r="D173" s="44">
        <v>0</v>
      </c>
      <c r="E173" s="44">
        <v>0</v>
      </c>
      <c r="F173" s="45"/>
      <c r="G173" s="77"/>
    </row>
    <row r="174" ht="17.25" customHeight="1" spans="1:7">
      <c r="A174" s="73" t="s">
        <v>273</v>
      </c>
      <c r="B174" s="74">
        <v>510</v>
      </c>
      <c r="C174" s="76">
        <v>510</v>
      </c>
      <c r="D174" s="44">
        <v>350</v>
      </c>
      <c r="E174" s="44">
        <v>350</v>
      </c>
      <c r="F174" s="45">
        <f>E174/C174*100-100</f>
        <v>-31.3725490196078</v>
      </c>
      <c r="G174" s="77"/>
    </row>
    <row r="175" ht="17.25" customHeight="1" spans="1:7">
      <c r="A175" s="73" t="s">
        <v>274</v>
      </c>
      <c r="B175" s="74">
        <v>0</v>
      </c>
      <c r="C175" s="44">
        <v>0</v>
      </c>
      <c r="D175" s="44">
        <v>0</v>
      </c>
      <c r="E175" s="44">
        <v>0</v>
      </c>
      <c r="F175" s="45"/>
      <c r="G175" s="77"/>
    </row>
    <row r="176" ht="17.25" customHeight="1" spans="1:7">
      <c r="A176" s="73" t="s">
        <v>275</v>
      </c>
      <c r="B176" s="74">
        <v>0</v>
      </c>
      <c r="C176" s="76">
        <v>0</v>
      </c>
      <c r="D176" s="44">
        <v>0</v>
      </c>
      <c r="E176" s="44">
        <v>0</v>
      </c>
      <c r="F176" s="45"/>
      <c r="G176" s="77"/>
    </row>
    <row r="177" ht="17.25" customHeight="1" spans="1:7">
      <c r="A177" s="73" t="s">
        <v>276</v>
      </c>
      <c r="B177" s="74">
        <v>0</v>
      </c>
      <c r="C177" s="76">
        <v>0</v>
      </c>
      <c r="D177" s="44">
        <v>0</v>
      </c>
      <c r="E177" s="44">
        <v>0</v>
      </c>
      <c r="F177" s="45"/>
      <c r="G177" s="77"/>
    </row>
    <row r="178" ht="17.25" customHeight="1" spans="1:7">
      <c r="A178" s="73" t="s">
        <v>277</v>
      </c>
      <c r="B178" s="74">
        <v>0</v>
      </c>
      <c r="C178" s="76">
        <v>0</v>
      </c>
      <c r="D178" s="44">
        <v>0</v>
      </c>
      <c r="E178" s="44">
        <v>0</v>
      </c>
      <c r="F178" s="45"/>
      <c r="G178" s="77"/>
    </row>
    <row r="179" ht="17.25" customHeight="1" spans="1:7">
      <c r="A179" s="73" t="s">
        <v>278</v>
      </c>
      <c r="B179" s="74">
        <v>0</v>
      </c>
      <c r="C179" s="76">
        <v>0</v>
      </c>
      <c r="D179" s="44">
        <v>0</v>
      </c>
      <c r="E179" s="44">
        <v>0</v>
      </c>
      <c r="F179" s="45"/>
      <c r="G179" s="77"/>
    </row>
    <row r="180" ht="17.25" customHeight="1" spans="1:7">
      <c r="A180" s="73" t="s">
        <v>279</v>
      </c>
      <c r="B180" s="74">
        <v>0</v>
      </c>
      <c r="C180" s="76">
        <v>0</v>
      </c>
      <c r="D180" s="44">
        <v>0</v>
      </c>
      <c r="E180" s="44">
        <v>0</v>
      </c>
      <c r="F180" s="45"/>
      <c r="G180" s="77"/>
    </row>
    <row r="181" ht="17.25" customHeight="1" spans="1:7">
      <c r="A181" s="73" t="s">
        <v>238</v>
      </c>
      <c r="B181" s="74">
        <v>0</v>
      </c>
      <c r="C181" s="76">
        <v>0</v>
      </c>
      <c r="D181" s="44">
        <v>0</v>
      </c>
      <c r="E181" s="44">
        <v>0</v>
      </c>
      <c r="F181" s="45"/>
      <c r="G181" s="77"/>
    </row>
    <row r="182" ht="17.25" customHeight="1" spans="1:7">
      <c r="A182" s="73" t="s">
        <v>280</v>
      </c>
      <c r="B182" s="74">
        <v>0</v>
      </c>
      <c r="C182" s="76">
        <v>0</v>
      </c>
      <c r="D182" s="44">
        <v>0</v>
      </c>
      <c r="E182" s="44">
        <v>0</v>
      </c>
      <c r="F182" s="45"/>
      <c r="G182" s="77"/>
    </row>
    <row r="183" ht="17.25" customHeight="1" spans="1:7">
      <c r="A183" s="73" t="s">
        <v>281</v>
      </c>
      <c r="B183" s="74">
        <v>0</v>
      </c>
      <c r="C183" s="76">
        <v>0</v>
      </c>
      <c r="D183" s="44">
        <v>0</v>
      </c>
      <c r="E183" s="44">
        <v>0</v>
      </c>
      <c r="F183" s="45"/>
      <c r="G183" s="77"/>
    </row>
    <row r="184" ht="17.25" customHeight="1" spans="1:7">
      <c r="A184" s="73" t="s">
        <v>282</v>
      </c>
      <c r="B184" s="74">
        <v>0</v>
      </c>
      <c r="C184" s="76">
        <v>0</v>
      </c>
      <c r="D184" s="44">
        <v>0</v>
      </c>
      <c r="E184" s="44">
        <v>0</v>
      </c>
      <c r="F184" s="45"/>
      <c r="G184" s="77"/>
    </row>
    <row r="185" ht="17.25" customHeight="1" spans="1:7">
      <c r="A185" s="73" t="s">
        <v>283</v>
      </c>
      <c r="B185" s="74">
        <v>19018</v>
      </c>
      <c r="C185" s="44">
        <v>3861</v>
      </c>
      <c r="D185" s="44">
        <v>18727</v>
      </c>
      <c r="E185" s="44">
        <v>6531</v>
      </c>
      <c r="F185" s="45">
        <f t="shared" ref="F185:F190" si="17">E185/C185*100-100</f>
        <v>69.1530691530692</v>
      </c>
      <c r="G185" s="77"/>
    </row>
    <row r="186" ht="17.25" customHeight="1" spans="1:7">
      <c r="A186" s="73" t="s">
        <v>284</v>
      </c>
      <c r="B186" s="74">
        <v>17977</v>
      </c>
      <c r="C186" s="76">
        <v>2820</v>
      </c>
      <c r="D186" s="44">
        <v>17314</v>
      </c>
      <c r="E186" s="44">
        <v>5118</v>
      </c>
      <c r="F186" s="45">
        <f t="shared" si="17"/>
        <v>81.4893617021277</v>
      </c>
      <c r="G186" s="77"/>
    </row>
    <row r="187" ht="17.25" customHeight="1" spans="1:7">
      <c r="A187" s="73" t="s">
        <v>285</v>
      </c>
      <c r="B187" s="74">
        <v>0</v>
      </c>
      <c r="C187" s="76">
        <v>0</v>
      </c>
      <c r="D187" s="44">
        <v>0</v>
      </c>
      <c r="E187" s="44">
        <v>0</v>
      </c>
      <c r="F187" s="45"/>
      <c r="G187" s="77"/>
    </row>
    <row r="188" ht="17.25" customHeight="1" spans="1:7">
      <c r="A188" s="73" t="s">
        <v>286</v>
      </c>
      <c r="B188" s="74">
        <v>179</v>
      </c>
      <c r="C188" s="76">
        <v>179</v>
      </c>
      <c r="D188" s="44">
        <v>178</v>
      </c>
      <c r="E188" s="44">
        <v>178</v>
      </c>
      <c r="F188" s="45">
        <f t="shared" si="17"/>
        <v>-0.558659217877107</v>
      </c>
      <c r="G188" s="77"/>
    </row>
    <row r="189" ht="17.25" customHeight="1" spans="1:7">
      <c r="A189" s="73" t="s">
        <v>287</v>
      </c>
      <c r="B189" s="74">
        <v>201</v>
      </c>
      <c r="C189" s="76">
        <v>201</v>
      </c>
      <c r="D189" s="44">
        <v>194</v>
      </c>
      <c r="E189" s="44">
        <v>194</v>
      </c>
      <c r="F189" s="45">
        <f t="shared" si="17"/>
        <v>-3.48258706467661</v>
      </c>
      <c r="G189" s="77"/>
    </row>
    <row r="190" ht="17.25" customHeight="1" spans="1:7">
      <c r="A190" s="73" t="s">
        <v>288</v>
      </c>
      <c r="B190" s="74">
        <v>661</v>
      </c>
      <c r="C190" s="76">
        <v>661</v>
      </c>
      <c r="D190" s="44">
        <v>1041</v>
      </c>
      <c r="E190" s="44">
        <v>1041</v>
      </c>
      <c r="F190" s="45">
        <f t="shared" si="17"/>
        <v>57.4886535552194</v>
      </c>
      <c r="G190" s="77"/>
    </row>
    <row r="191" ht="17.25" customHeight="1" spans="1:7">
      <c r="A191" s="73" t="s">
        <v>289</v>
      </c>
      <c r="B191" s="74">
        <v>0</v>
      </c>
      <c r="C191" s="76">
        <v>0</v>
      </c>
      <c r="D191" s="44">
        <v>0</v>
      </c>
      <c r="E191" s="44">
        <v>0</v>
      </c>
      <c r="F191" s="45"/>
      <c r="G191" s="77"/>
    </row>
    <row r="192" ht="17.25" customHeight="1" spans="1:7">
      <c r="A192" s="73" t="s">
        <v>290</v>
      </c>
      <c r="B192" s="74">
        <v>18009</v>
      </c>
      <c r="C192" s="44">
        <v>16389</v>
      </c>
      <c r="D192" s="44">
        <v>22447</v>
      </c>
      <c r="E192" s="44">
        <v>22437</v>
      </c>
      <c r="F192" s="45">
        <f t="shared" ref="F192:F198" si="18">E192/C192*100-100</f>
        <v>36.9028006589786</v>
      </c>
      <c r="G192" s="77"/>
    </row>
    <row r="193" ht="17.25" customHeight="1" spans="1:7">
      <c r="A193" s="73" t="s">
        <v>291</v>
      </c>
      <c r="B193" s="74">
        <v>1320</v>
      </c>
      <c r="C193" s="76">
        <v>0</v>
      </c>
      <c r="D193" s="44">
        <v>5968</v>
      </c>
      <c r="E193" s="44">
        <v>5958</v>
      </c>
      <c r="F193" s="45"/>
      <c r="G193" s="77"/>
    </row>
    <row r="194" ht="17.25" customHeight="1" spans="1:7">
      <c r="A194" s="73" t="s">
        <v>292</v>
      </c>
      <c r="B194" s="74">
        <v>14090</v>
      </c>
      <c r="C194" s="76">
        <v>14090</v>
      </c>
      <c r="D194" s="44">
        <v>14153</v>
      </c>
      <c r="E194" s="44">
        <v>14153</v>
      </c>
      <c r="F194" s="45">
        <f t="shared" si="18"/>
        <v>0.447125621007814</v>
      </c>
      <c r="G194" s="77"/>
    </row>
    <row r="195" ht="17.25" customHeight="1" spans="1:7">
      <c r="A195" s="73" t="s">
        <v>293</v>
      </c>
      <c r="B195" s="74">
        <v>2599</v>
      </c>
      <c r="C195" s="76">
        <v>2299</v>
      </c>
      <c r="D195" s="44">
        <v>2326</v>
      </c>
      <c r="E195" s="44">
        <v>2326</v>
      </c>
      <c r="F195" s="45">
        <f t="shared" si="18"/>
        <v>1.17442366246195</v>
      </c>
      <c r="G195" s="77"/>
    </row>
    <row r="196" ht="17.25" customHeight="1" spans="1:7">
      <c r="A196" s="73" t="s">
        <v>294</v>
      </c>
      <c r="B196" s="74">
        <v>1706</v>
      </c>
      <c r="C196" s="44">
        <v>1556</v>
      </c>
      <c r="D196" s="44">
        <v>1566</v>
      </c>
      <c r="E196" s="44">
        <v>1466</v>
      </c>
      <c r="F196" s="45">
        <f t="shared" si="18"/>
        <v>-5.7840616966581</v>
      </c>
      <c r="G196" s="77"/>
    </row>
    <row r="197" ht="17.25" customHeight="1" spans="1:7">
      <c r="A197" s="73" t="s">
        <v>295</v>
      </c>
      <c r="B197" s="74">
        <v>1440</v>
      </c>
      <c r="C197" s="76">
        <v>1440</v>
      </c>
      <c r="D197" s="44">
        <v>1466</v>
      </c>
      <c r="E197" s="44">
        <v>1366</v>
      </c>
      <c r="F197" s="45">
        <f t="shared" si="18"/>
        <v>-5.13888888888889</v>
      </c>
      <c r="G197" s="77"/>
    </row>
    <row r="198" ht="17.25" customHeight="1" spans="1:7">
      <c r="A198" s="73" t="s">
        <v>296</v>
      </c>
      <c r="B198" s="74">
        <v>116</v>
      </c>
      <c r="C198" s="76">
        <v>116</v>
      </c>
      <c r="D198" s="44">
        <v>100</v>
      </c>
      <c r="E198" s="44">
        <v>100</v>
      </c>
      <c r="F198" s="45">
        <f t="shared" si="18"/>
        <v>-13.7931034482759</v>
      </c>
      <c r="G198" s="77"/>
    </row>
    <row r="199" ht="17.25" customHeight="1" spans="1:7">
      <c r="A199" s="73" t="s">
        <v>297</v>
      </c>
      <c r="B199" s="74">
        <v>0</v>
      </c>
      <c r="C199" s="76">
        <v>0</v>
      </c>
      <c r="D199" s="44">
        <v>0</v>
      </c>
      <c r="E199" s="44">
        <v>0</v>
      </c>
      <c r="F199" s="45"/>
      <c r="G199" s="77"/>
    </row>
    <row r="200" ht="17.25" customHeight="1" spans="1:7">
      <c r="A200" s="73" t="s">
        <v>298</v>
      </c>
      <c r="B200" s="74">
        <v>150</v>
      </c>
      <c r="C200" s="76">
        <v>0</v>
      </c>
      <c r="D200" s="44">
        <v>0</v>
      </c>
      <c r="E200" s="44">
        <v>0</v>
      </c>
      <c r="F200" s="45"/>
      <c r="G200" s="77"/>
    </row>
    <row r="201" ht="17.25" customHeight="1" spans="1:7">
      <c r="A201" s="73" t="s">
        <v>299</v>
      </c>
      <c r="B201" s="74">
        <v>0</v>
      </c>
      <c r="C201" s="76">
        <v>0</v>
      </c>
      <c r="D201" s="44">
        <v>0</v>
      </c>
      <c r="E201" s="44">
        <v>0</v>
      </c>
      <c r="F201" s="45"/>
      <c r="G201" s="77"/>
    </row>
    <row r="202" ht="17.25" customHeight="1" spans="1:7">
      <c r="A202" s="73" t="s">
        <v>300</v>
      </c>
      <c r="B202" s="74">
        <v>3000</v>
      </c>
      <c r="C202" s="76">
        <v>3000</v>
      </c>
      <c r="D202" s="44">
        <v>5000</v>
      </c>
      <c r="E202" s="44">
        <v>5000</v>
      </c>
      <c r="F202" s="45">
        <f t="shared" ref="F202:F204" si="19">E202/C202*100-100</f>
        <v>66.6666666666667</v>
      </c>
      <c r="G202" s="77"/>
    </row>
    <row r="203" ht="17.25" customHeight="1" spans="1:7">
      <c r="A203" s="73" t="s">
        <v>301</v>
      </c>
      <c r="B203" s="74">
        <v>26082</v>
      </c>
      <c r="C203" s="44">
        <v>14644</v>
      </c>
      <c r="D203" s="44">
        <v>26220</v>
      </c>
      <c r="E203" s="44">
        <v>17643</v>
      </c>
      <c r="F203" s="45">
        <f t="shared" si="19"/>
        <v>20.479377219339</v>
      </c>
      <c r="G203" s="77"/>
    </row>
    <row r="204" ht="17.25" customHeight="1" spans="1:7">
      <c r="A204" s="73" t="s">
        <v>302</v>
      </c>
      <c r="B204" s="74">
        <v>26082</v>
      </c>
      <c r="C204" s="76">
        <v>14644</v>
      </c>
      <c r="D204" s="44">
        <v>26220</v>
      </c>
      <c r="E204" s="44">
        <v>17643</v>
      </c>
      <c r="F204" s="45">
        <f t="shared" si="19"/>
        <v>20.479377219339</v>
      </c>
      <c r="G204" s="77"/>
    </row>
    <row r="205" ht="17.25" customHeight="1" spans="1:7">
      <c r="A205" s="73" t="s">
        <v>303</v>
      </c>
      <c r="B205" s="74">
        <v>0</v>
      </c>
      <c r="C205" s="76">
        <v>0</v>
      </c>
      <c r="D205" s="44">
        <v>0</v>
      </c>
      <c r="E205" s="44">
        <v>0</v>
      </c>
      <c r="F205" s="45"/>
      <c r="G205" s="77"/>
    </row>
    <row r="206" ht="17.25" customHeight="1" spans="1:7">
      <c r="A206" s="73" t="s">
        <v>304</v>
      </c>
      <c r="B206" s="74">
        <v>38645</v>
      </c>
      <c r="C206" s="44">
        <v>23585</v>
      </c>
      <c r="D206" s="44">
        <v>92886</v>
      </c>
      <c r="E206" s="44">
        <v>57716</v>
      </c>
      <c r="F206" s="45">
        <f>E206/C206*100-100</f>
        <v>144.714861140555</v>
      </c>
      <c r="G206" s="77"/>
    </row>
    <row r="207" ht="17.25" customHeight="1" spans="1:7">
      <c r="A207" s="73" t="s">
        <v>305</v>
      </c>
      <c r="B207" s="74">
        <v>0</v>
      </c>
      <c r="C207" s="76">
        <v>0</v>
      </c>
      <c r="D207" s="44">
        <v>0</v>
      </c>
      <c r="E207" s="44">
        <v>0</v>
      </c>
      <c r="F207" s="45"/>
      <c r="G207" s="77"/>
    </row>
    <row r="208" ht="17.25" customHeight="1" spans="1:7">
      <c r="A208" s="73" t="s">
        <v>282</v>
      </c>
      <c r="B208" s="74">
        <v>38645</v>
      </c>
      <c r="C208" s="76">
        <v>23585</v>
      </c>
      <c r="D208" s="44">
        <v>92886</v>
      </c>
      <c r="E208" s="44">
        <v>57716</v>
      </c>
      <c r="F208" s="45">
        <f>E208/C208*100-100</f>
        <v>144.714861140555</v>
      </c>
      <c r="G208" s="77"/>
    </row>
    <row r="209" ht="17.25" customHeight="1" spans="1:7">
      <c r="A209" s="73"/>
      <c r="B209" s="74">
        <v>0</v>
      </c>
      <c r="C209" s="76"/>
      <c r="D209" s="44">
        <v>0</v>
      </c>
      <c r="E209" s="44">
        <v>0</v>
      </c>
      <c r="F209" s="45"/>
      <c r="G209" s="77"/>
    </row>
    <row r="210" ht="17.25" customHeight="1" spans="1:7">
      <c r="A210" s="73"/>
      <c r="B210" s="74">
        <v>0</v>
      </c>
      <c r="C210" s="76"/>
      <c r="D210" s="44">
        <v>0</v>
      </c>
      <c r="E210" s="44"/>
      <c r="F210" s="45"/>
      <c r="G210" s="77"/>
    </row>
    <row r="211" ht="17.25" customHeight="1" spans="1:7">
      <c r="A211" s="73"/>
      <c r="B211" s="74">
        <v>0</v>
      </c>
      <c r="C211" s="76"/>
      <c r="D211" s="44">
        <v>0</v>
      </c>
      <c r="E211" s="44">
        <v>0</v>
      </c>
      <c r="F211" s="45"/>
      <c r="G211" s="77"/>
    </row>
    <row r="212" ht="17.25" customHeight="1" spans="1:7">
      <c r="A212" s="79" t="s">
        <v>306</v>
      </c>
      <c r="B212" s="74">
        <v>665098</v>
      </c>
      <c r="C212" s="44">
        <v>470288</v>
      </c>
      <c r="D212" s="44">
        <v>685645</v>
      </c>
      <c r="E212" s="44">
        <v>571129</v>
      </c>
      <c r="F212" s="45">
        <f>E212/C212*100-100</f>
        <v>21.4423927465723</v>
      </c>
      <c r="G212" s="77"/>
    </row>
  </sheetData>
  <mergeCells count="1">
    <mergeCell ref="A2:G2"/>
  </mergeCells>
  <pageMargins left="0.511805555555556" right="0.275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8"/>
  <sheetViews>
    <sheetView workbookViewId="0">
      <selection activeCell="B1" sqref="B$1:B$1048576"/>
    </sheetView>
  </sheetViews>
  <sheetFormatPr defaultColWidth="9" defaultRowHeight="14.25" outlineLevelCol="2"/>
  <cols>
    <col min="1" max="1" width="35.125" style="5" customWidth="1"/>
    <col min="2" max="2" width="33.25" style="5" customWidth="1"/>
    <col min="3" max="3" width="20.625" style="5" customWidth="1"/>
    <col min="4" max="16384" width="9" style="5"/>
  </cols>
  <sheetData>
    <row r="1" ht="18.75" spans="1:1">
      <c r="A1" s="1" t="s">
        <v>307</v>
      </c>
    </row>
    <row r="2" ht="22.5" spans="1:3">
      <c r="A2" s="2" t="s">
        <v>308</v>
      </c>
      <c r="B2" s="2"/>
      <c r="C2" s="2"/>
    </row>
    <row r="3" ht="20.25" customHeight="1" spans="3:3">
      <c r="C3" s="14" t="s">
        <v>2</v>
      </c>
    </row>
    <row r="4" ht="16.5" customHeight="1" spans="1:3">
      <c r="A4" s="34" t="s">
        <v>309</v>
      </c>
      <c r="B4" s="65" t="s">
        <v>5</v>
      </c>
      <c r="C4" s="65" t="s">
        <v>7</v>
      </c>
    </row>
    <row r="5" ht="21" customHeight="1" spans="1:3">
      <c r="A5" s="66" t="s">
        <v>310</v>
      </c>
      <c r="B5" s="67">
        <f>SUM(B6:B28)/2</f>
        <v>251612.37</v>
      </c>
      <c r="C5" s="68"/>
    </row>
    <row r="6" ht="23.1" customHeight="1" spans="1:3">
      <c r="A6" s="69" t="s">
        <v>311</v>
      </c>
      <c r="B6" s="70">
        <f>SUM(B7:B10)</f>
        <v>83716.65</v>
      </c>
      <c r="C6" s="71"/>
    </row>
    <row r="7" ht="20.1" customHeight="1" spans="1:3">
      <c r="A7" s="72" t="s">
        <v>312</v>
      </c>
      <c r="B7" s="70">
        <f>37711.38+31645</f>
        <v>69356.38</v>
      </c>
      <c r="C7" s="71"/>
    </row>
    <row r="8" ht="20.1" customHeight="1" spans="1:3">
      <c r="A8" s="72" t="s">
        <v>313</v>
      </c>
      <c r="B8" s="70">
        <v>9123.32</v>
      </c>
      <c r="C8" s="71"/>
    </row>
    <row r="9" ht="20.1" customHeight="1" spans="1:3">
      <c r="A9" s="72" t="s">
        <v>314</v>
      </c>
      <c r="B9" s="70">
        <v>3707.96</v>
      </c>
      <c r="C9" s="71"/>
    </row>
    <row r="10" ht="20.1" customHeight="1" spans="1:3">
      <c r="A10" s="72" t="s">
        <v>315</v>
      </c>
      <c r="B10" s="70">
        <v>1528.99</v>
      </c>
      <c r="C10" s="71"/>
    </row>
    <row r="11" ht="20.1" customHeight="1" spans="1:3">
      <c r="A11" s="69" t="s">
        <v>316</v>
      </c>
      <c r="B11" s="70">
        <f>SUM(B12:B20)</f>
        <v>11827.36</v>
      </c>
      <c r="C11" s="71"/>
    </row>
    <row r="12" ht="20.1" customHeight="1" spans="1:3">
      <c r="A12" s="72" t="s">
        <v>317</v>
      </c>
      <c r="B12" s="70">
        <v>9459.29</v>
      </c>
      <c r="C12" s="71"/>
    </row>
    <row r="13" ht="20.1" customHeight="1" spans="1:3">
      <c r="A13" s="72" t="s">
        <v>318</v>
      </c>
      <c r="B13" s="70">
        <v>65.18</v>
      </c>
      <c r="C13" s="71"/>
    </row>
    <row r="14" ht="20.1" customHeight="1" spans="1:3">
      <c r="A14" s="72" t="s">
        <v>319</v>
      </c>
      <c r="B14" s="70">
        <v>66.75</v>
      </c>
      <c r="C14" s="71"/>
    </row>
    <row r="15" ht="20.1" customHeight="1" spans="1:3">
      <c r="A15" s="72" t="s">
        <v>320</v>
      </c>
      <c r="B15" s="70">
        <v>34.5</v>
      </c>
      <c r="C15" s="71"/>
    </row>
    <row r="16" ht="20.1" customHeight="1" spans="1:3">
      <c r="A16" s="72" t="s">
        <v>321</v>
      </c>
      <c r="B16" s="70">
        <v>301.78</v>
      </c>
      <c r="C16" s="71"/>
    </row>
    <row r="17" ht="20.1" customHeight="1" spans="1:3">
      <c r="A17" s="72" t="s">
        <v>322</v>
      </c>
      <c r="B17" s="70">
        <v>147.52</v>
      </c>
      <c r="C17" s="71"/>
    </row>
    <row r="18" ht="20.1" customHeight="1" spans="1:3">
      <c r="A18" s="72" t="s">
        <v>323</v>
      </c>
      <c r="B18" s="70">
        <v>1103.9</v>
      </c>
      <c r="C18" s="71"/>
    </row>
    <row r="19" ht="20.1" customHeight="1" spans="1:3">
      <c r="A19" s="72" t="s">
        <v>324</v>
      </c>
      <c r="B19" s="70">
        <v>321.69</v>
      </c>
      <c r="C19" s="71"/>
    </row>
    <row r="20" ht="20.1" customHeight="1" spans="1:3">
      <c r="A20" s="72" t="s">
        <v>325</v>
      </c>
      <c r="B20" s="70">
        <v>326.75</v>
      </c>
      <c r="C20" s="71"/>
    </row>
    <row r="21" ht="20.1" customHeight="1" spans="1:3">
      <c r="A21" s="69" t="s">
        <v>326</v>
      </c>
      <c r="B21" s="70">
        <f>SUM(B22:B23)</f>
        <v>142303.58</v>
      </c>
      <c r="C21" s="71"/>
    </row>
    <row r="22" ht="20.1" customHeight="1" spans="1:3">
      <c r="A22" s="72" t="s">
        <v>327</v>
      </c>
      <c r="B22" s="70">
        <v>130178.3</v>
      </c>
      <c r="C22" s="71"/>
    </row>
    <row r="23" ht="20.1" customHeight="1" spans="1:3">
      <c r="A23" s="72" t="s">
        <v>328</v>
      </c>
      <c r="B23" s="70">
        <v>12125.28</v>
      </c>
      <c r="C23" s="71"/>
    </row>
    <row r="24" ht="20.1" customHeight="1" spans="1:3">
      <c r="A24" s="69" t="s">
        <v>329</v>
      </c>
      <c r="B24" s="70">
        <f>SUM(B25:B28)</f>
        <v>13764.78</v>
      </c>
      <c r="C24" s="71"/>
    </row>
    <row r="25" ht="20.1" customHeight="1" spans="1:3">
      <c r="A25" s="72" t="s">
        <v>330</v>
      </c>
      <c r="B25" s="70">
        <v>681.07</v>
      </c>
      <c r="C25" s="71"/>
    </row>
    <row r="26" ht="20.1" customHeight="1" spans="1:3">
      <c r="A26" s="72" t="s">
        <v>331</v>
      </c>
      <c r="B26" s="70">
        <v>1252.73</v>
      </c>
      <c r="C26" s="71"/>
    </row>
    <row r="27" ht="20.1" customHeight="1" spans="1:3">
      <c r="A27" s="72" t="s">
        <v>332</v>
      </c>
      <c r="B27" s="70">
        <f>2512.6+9057</f>
        <v>11569.6</v>
      </c>
      <c r="C27" s="71"/>
    </row>
    <row r="28" ht="20.1" customHeight="1" spans="1:3">
      <c r="A28" s="72" t="s">
        <v>333</v>
      </c>
      <c r="B28" s="70">
        <v>261.38</v>
      </c>
      <c r="C28" s="71"/>
    </row>
  </sheetData>
  <mergeCells count="1">
    <mergeCell ref="A2:C2"/>
  </mergeCells>
  <pageMargins left="0.75" right="0.550694444444444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workbookViewId="0">
      <selection activeCell="B1" sqref="B$1:D$1048576"/>
    </sheetView>
  </sheetViews>
  <sheetFormatPr defaultColWidth="9" defaultRowHeight="13.5" outlineLevelCol="4"/>
  <cols>
    <col min="1" max="1" width="36.875" customWidth="1"/>
    <col min="2" max="4" width="17.375" customWidth="1"/>
    <col min="5" max="5" width="9.75" customWidth="1"/>
  </cols>
  <sheetData>
    <row r="1" s="5" customFormat="1" ht="18.75" spans="1:1">
      <c r="A1" s="1" t="s">
        <v>334</v>
      </c>
    </row>
    <row r="2" s="5" customFormat="1" ht="22.5" spans="1:5">
      <c r="A2" s="7" t="s">
        <v>335</v>
      </c>
      <c r="B2" s="7"/>
      <c r="C2" s="7"/>
      <c r="D2" s="7"/>
      <c r="E2" s="7"/>
    </row>
    <row r="3" s="5" customFormat="1" ht="20.25" customHeight="1" spans="3:5">
      <c r="C3" s="14"/>
      <c r="E3" s="14" t="s">
        <v>2</v>
      </c>
    </row>
    <row r="4" s="5" customFormat="1" ht="34.5" customHeight="1" spans="1:5">
      <c r="A4" s="34" t="s">
        <v>3</v>
      </c>
      <c r="B4" s="35" t="s">
        <v>4</v>
      </c>
      <c r="C4" s="35" t="s">
        <v>5</v>
      </c>
      <c r="D4" s="35" t="s">
        <v>6</v>
      </c>
      <c r="E4" s="36" t="s">
        <v>7</v>
      </c>
    </row>
    <row r="5" s="5" customFormat="1" ht="18" customHeight="1" spans="1:5">
      <c r="A5" s="60" t="s">
        <v>35</v>
      </c>
      <c r="B5" s="61">
        <f>B6+B32+B33+B37+B38+B39</f>
        <v>1304738</v>
      </c>
      <c r="C5" s="61">
        <f>C6+C32+C33+C37+C38+C39</f>
        <v>917252</v>
      </c>
      <c r="D5" s="45">
        <f t="shared" ref="D5:D30" si="0">C5/B5*100</f>
        <v>70.301623774275</v>
      </c>
      <c r="E5" s="41"/>
    </row>
    <row r="6" s="5" customFormat="1" ht="18" customHeight="1" spans="1:5">
      <c r="A6" s="62" t="s">
        <v>36</v>
      </c>
      <c r="B6" s="61">
        <f>B7+B13+B30</f>
        <v>1304738</v>
      </c>
      <c r="C6" s="61">
        <f>C7+C13+C30</f>
        <v>917252</v>
      </c>
      <c r="D6" s="45">
        <f t="shared" si="0"/>
        <v>70.301623774275</v>
      </c>
      <c r="E6" s="41"/>
    </row>
    <row r="7" s="5" customFormat="1" ht="18" customHeight="1" spans="1:5">
      <c r="A7" s="62" t="s">
        <v>37</v>
      </c>
      <c r="B7" s="61">
        <f>SUM(B8:B12)</f>
        <v>17829</v>
      </c>
      <c r="C7" s="61">
        <f>SUM(C8:C12)</f>
        <v>17829</v>
      </c>
      <c r="D7" s="45">
        <f t="shared" si="0"/>
        <v>100</v>
      </c>
      <c r="E7" s="41"/>
    </row>
    <row r="8" s="5" customFormat="1" ht="18" customHeight="1" spans="1:5">
      <c r="A8" s="63" t="s">
        <v>38</v>
      </c>
      <c r="B8" s="48">
        <v>4998</v>
      </c>
      <c r="C8" s="48">
        <v>4998</v>
      </c>
      <c r="D8" s="45">
        <f t="shared" si="0"/>
        <v>100</v>
      </c>
      <c r="E8" s="41"/>
    </row>
    <row r="9" s="5" customFormat="1" ht="18" customHeight="1" spans="1:5">
      <c r="A9" s="63" t="s">
        <v>39</v>
      </c>
      <c r="B9" s="48">
        <v>7792</v>
      </c>
      <c r="C9" s="48">
        <v>7792</v>
      </c>
      <c r="D9" s="45">
        <f t="shared" si="0"/>
        <v>100</v>
      </c>
      <c r="E9" s="41"/>
    </row>
    <row r="10" s="5" customFormat="1" ht="18" customHeight="1" spans="1:5">
      <c r="A10" s="63" t="s">
        <v>40</v>
      </c>
      <c r="B10" s="48">
        <v>54207</v>
      </c>
      <c r="C10" s="48">
        <v>54207</v>
      </c>
      <c r="D10" s="45">
        <f t="shared" si="0"/>
        <v>100</v>
      </c>
      <c r="E10" s="41"/>
    </row>
    <row r="11" s="5" customFormat="1" ht="18" customHeight="1" spans="1:5">
      <c r="A11" s="63" t="s">
        <v>41</v>
      </c>
      <c r="B11" s="48">
        <v>1505</v>
      </c>
      <c r="C11" s="48">
        <v>1505</v>
      </c>
      <c r="D11" s="45">
        <f t="shared" si="0"/>
        <v>100</v>
      </c>
      <c r="E11" s="41"/>
    </row>
    <row r="12" s="5" customFormat="1" ht="18" customHeight="1" spans="1:5">
      <c r="A12" s="63" t="s">
        <v>42</v>
      </c>
      <c r="B12" s="48">
        <v>-50673</v>
      </c>
      <c r="C12" s="48">
        <v>-50673</v>
      </c>
      <c r="D12" s="45">
        <f t="shared" si="0"/>
        <v>100</v>
      </c>
      <c r="E12" s="41"/>
    </row>
    <row r="13" s="5" customFormat="1" ht="18" customHeight="1" spans="1:5">
      <c r="A13" s="63" t="s">
        <v>43</v>
      </c>
      <c r="B13" s="61">
        <f>SUM(B14:B29)</f>
        <v>809489</v>
      </c>
      <c r="C13" s="61">
        <f>SUM(C14:C29)</f>
        <v>675186</v>
      </c>
      <c r="D13" s="45">
        <f t="shared" si="0"/>
        <v>83.4089159951525</v>
      </c>
      <c r="E13" s="41"/>
    </row>
    <row r="14" s="5" customFormat="1" ht="18" customHeight="1" spans="1:5">
      <c r="A14" s="64" t="s">
        <v>44</v>
      </c>
      <c r="B14" s="48">
        <v>341225</v>
      </c>
      <c r="C14" s="48">
        <v>304630</v>
      </c>
      <c r="D14" s="45">
        <f t="shared" si="0"/>
        <v>89.2754047915598</v>
      </c>
      <c r="E14" s="41"/>
    </row>
    <row r="15" s="5" customFormat="1" ht="18" customHeight="1" spans="1:5">
      <c r="A15" s="40" t="s">
        <v>45</v>
      </c>
      <c r="B15" s="48">
        <v>61918</v>
      </c>
      <c r="C15" s="48">
        <v>45254</v>
      </c>
      <c r="D15" s="45">
        <f t="shared" si="0"/>
        <v>73.0869860137601</v>
      </c>
      <c r="E15" s="41"/>
    </row>
    <row r="16" s="5" customFormat="1" ht="18" customHeight="1" spans="1:5">
      <c r="A16" s="40" t="s">
        <v>46</v>
      </c>
      <c r="B16" s="48">
        <v>19964</v>
      </c>
      <c r="C16" s="48">
        <v>-17416</v>
      </c>
      <c r="D16" s="45">
        <f t="shared" si="0"/>
        <v>-87.2370266479663</v>
      </c>
      <c r="E16" s="41"/>
    </row>
    <row r="17" s="5" customFormat="1" ht="18" customHeight="1" spans="1:5">
      <c r="A17" s="40" t="s">
        <v>47</v>
      </c>
      <c r="B17" s="48">
        <v>4197</v>
      </c>
      <c r="C17" s="48">
        <v>2938</v>
      </c>
      <c r="D17" s="45">
        <f t="shared" si="0"/>
        <v>70.0023826542769</v>
      </c>
      <c r="E17" s="41"/>
    </row>
    <row r="18" s="5" customFormat="1" ht="18" customHeight="1" spans="1:5">
      <c r="A18" s="40" t="s">
        <v>48</v>
      </c>
      <c r="B18" s="48">
        <v>2430</v>
      </c>
      <c r="C18" s="48">
        <v>2430</v>
      </c>
      <c r="D18" s="45">
        <f t="shared" si="0"/>
        <v>100</v>
      </c>
      <c r="E18" s="41"/>
    </row>
    <row r="19" s="5" customFormat="1" ht="18" customHeight="1" spans="1:5">
      <c r="A19" s="40" t="s">
        <v>49</v>
      </c>
      <c r="B19" s="48">
        <v>16166</v>
      </c>
      <c r="C19" s="48">
        <v>5732</v>
      </c>
      <c r="D19" s="45">
        <f t="shared" si="0"/>
        <v>35.4571322528764</v>
      </c>
      <c r="E19" s="41"/>
    </row>
    <row r="20" s="5" customFormat="1" ht="18" customHeight="1" spans="1:5">
      <c r="A20" s="40" t="s">
        <v>50</v>
      </c>
      <c r="B20" s="48">
        <v>33993</v>
      </c>
      <c r="C20" s="48">
        <v>29270</v>
      </c>
      <c r="D20" s="45">
        <f t="shared" si="0"/>
        <v>86.1059629923808</v>
      </c>
      <c r="E20" s="41"/>
    </row>
    <row r="21" s="5" customFormat="1" ht="18" customHeight="1" spans="1:5">
      <c r="A21" s="40" t="s">
        <v>51</v>
      </c>
      <c r="B21" s="48">
        <v>49359</v>
      </c>
      <c r="C21" s="48">
        <v>42957</v>
      </c>
      <c r="D21" s="45">
        <f t="shared" si="0"/>
        <v>87.0297210235215</v>
      </c>
      <c r="E21" s="41"/>
    </row>
    <row r="22" s="5" customFormat="1" ht="18" customHeight="1" spans="1:5">
      <c r="A22" s="64" t="s">
        <v>52</v>
      </c>
      <c r="B22" s="48">
        <v>89630</v>
      </c>
      <c r="C22" s="48">
        <v>83808</v>
      </c>
      <c r="D22" s="45">
        <f t="shared" si="0"/>
        <v>93.5044070065826</v>
      </c>
      <c r="E22" s="41"/>
    </row>
    <row r="23" s="5" customFormat="1" ht="18" customHeight="1" spans="1:5">
      <c r="A23" s="40" t="s">
        <v>53</v>
      </c>
      <c r="B23" s="48">
        <v>19019</v>
      </c>
      <c r="C23" s="48">
        <v>18092</v>
      </c>
      <c r="D23" s="45">
        <f t="shared" si="0"/>
        <v>95.1259267048741</v>
      </c>
      <c r="E23" s="41"/>
    </row>
    <row r="24" s="5" customFormat="1" ht="18" customHeight="1" spans="1:5">
      <c r="A24" s="40" t="s">
        <v>54</v>
      </c>
      <c r="B24" s="48">
        <v>3272</v>
      </c>
      <c r="C24" s="48"/>
      <c r="D24" s="45">
        <f t="shared" si="0"/>
        <v>0</v>
      </c>
      <c r="E24" s="41"/>
    </row>
    <row r="25" s="5" customFormat="1" ht="18" customHeight="1" spans="1:5">
      <c r="A25" s="40" t="s">
        <v>55</v>
      </c>
      <c r="B25" s="48">
        <v>3199</v>
      </c>
      <c r="C25" s="48">
        <v>1914</v>
      </c>
      <c r="D25" s="45">
        <f t="shared" si="0"/>
        <v>59.8311972491404</v>
      </c>
      <c r="E25" s="41"/>
    </row>
    <row r="26" s="5" customFormat="1" ht="18" customHeight="1" spans="1:5">
      <c r="A26" s="40" t="s">
        <v>56</v>
      </c>
      <c r="B26" s="48">
        <v>124453</v>
      </c>
      <c r="C26" s="48">
        <v>121686</v>
      </c>
      <c r="D26" s="45">
        <f t="shared" si="0"/>
        <v>97.7766707110315</v>
      </c>
      <c r="E26" s="41"/>
    </row>
    <row r="27" ht="14.25" spans="1:5">
      <c r="A27" s="40" t="s">
        <v>57</v>
      </c>
      <c r="B27" s="48">
        <v>5355</v>
      </c>
      <c r="C27" s="48">
        <v>5023</v>
      </c>
      <c r="D27" s="45">
        <f t="shared" si="0"/>
        <v>93.8001867413632</v>
      </c>
      <c r="E27" s="41"/>
    </row>
    <row r="28" ht="14.25" spans="1:5">
      <c r="A28" s="40" t="s">
        <v>58</v>
      </c>
      <c r="B28" s="48">
        <v>34053</v>
      </c>
      <c r="C28" s="48">
        <v>27822</v>
      </c>
      <c r="D28" s="45">
        <f t="shared" si="0"/>
        <v>81.702052682583</v>
      </c>
      <c r="E28" s="41"/>
    </row>
    <row r="29" ht="14.25" spans="1:5">
      <c r="A29" s="40" t="s">
        <v>59</v>
      </c>
      <c r="B29" s="48">
        <v>1256</v>
      </c>
      <c r="C29" s="48">
        <v>1046</v>
      </c>
      <c r="D29" s="45">
        <f t="shared" si="0"/>
        <v>83.2802547770701</v>
      </c>
      <c r="E29" s="41"/>
    </row>
    <row r="30" ht="14.25" spans="1:5">
      <c r="A30" s="40" t="s">
        <v>60</v>
      </c>
      <c r="B30" s="61">
        <v>477420</v>
      </c>
      <c r="C30" s="61">
        <v>224237</v>
      </c>
      <c r="D30" s="45">
        <f t="shared" si="0"/>
        <v>46.9684973398685</v>
      </c>
      <c r="E30" s="41"/>
    </row>
  </sheetData>
  <mergeCells count="1">
    <mergeCell ref="A2:E2"/>
  </mergeCells>
  <pageMargins left="0.354166666666667" right="0.196527777777778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workbookViewId="0">
      <selection activeCell="A41" sqref="A41"/>
    </sheetView>
  </sheetViews>
  <sheetFormatPr defaultColWidth="9" defaultRowHeight="13.5" outlineLevelRow="6" outlineLevelCol="4"/>
  <cols>
    <col min="1" max="1" width="29" customWidth="1"/>
    <col min="2" max="2" width="12.125" customWidth="1"/>
    <col min="3" max="3" width="15.5" customWidth="1"/>
    <col min="4" max="4" width="12.125" customWidth="1"/>
    <col min="5" max="5" width="17.25" customWidth="1"/>
  </cols>
  <sheetData>
    <row r="1" ht="18.75" spans="1:1">
      <c r="A1" s="1" t="s">
        <v>336</v>
      </c>
    </row>
    <row r="2" ht="41.1" customHeight="1" spans="1:5">
      <c r="A2" s="7" t="s">
        <v>337</v>
      </c>
      <c r="B2" s="7"/>
      <c r="C2" s="7"/>
      <c r="D2" s="7"/>
      <c r="E2" s="7"/>
    </row>
    <row r="3" spans="1:5">
      <c r="A3" s="3"/>
      <c r="E3" s="3" t="s">
        <v>338</v>
      </c>
    </row>
    <row r="4" ht="21" customHeight="1" spans="1:5">
      <c r="A4" s="58" t="s">
        <v>339</v>
      </c>
      <c r="B4" s="29" t="s">
        <v>340</v>
      </c>
      <c r="C4" s="29" t="s">
        <v>341</v>
      </c>
      <c r="D4" s="29" t="s">
        <v>342</v>
      </c>
      <c r="E4" s="29" t="s">
        <v>343</v>
      </c>
    </row>
    <row r="5" ht="21" customHeight="1" spans="1:5">
      <c r="A5" s="59"/>
      <c r="B5" s="29"/>
      <c r="C5" s="29"/>
      <c r="D5" s="29"/>
      <c r="E5" s="29"/>
    </row>
    <row r="6" ht="21" customHeight="1" spans="1:5">
      <c r="A6" s="30" t="s">
        <v>344</v>
      </c>
      <c r="B6" s="31">
        <v>1092000</v>
      </c>
      <c r="C6" s="31">
        <v>1003100</v>
      </c>
      <c r="D6" s="31">
        <v>433000</v>
      </c>
      <c r="E6" s="31">
        <v>361700</v>
      </c>
    </row>
    <row r="7" ht="21" customHeight="1" spans="1:5">
      <c r="A7" s="32" t="s">
        <v>345</v>
      </c>
      <c r="B7" s="31">
        <v>633000</v>
      </c>
      <c r="C7" s="31">
        <v>578000</v>
      </c>
      <c r="D7" s="31">
        <v>368600</v>
      </c>
      <c r="E7" s="31">
        <v>303800</v>
      </c>
    </row>
  </sheetData>
  <mergeCells count="6">
    <mergeCell ref="A2:E2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selection activeCell="D7" sqref="D7"/>
    </sheetView>
  </sheetViews>
  <sheetFormatPr defaultColWidth="7" defaultRowHeight="13.5" outlineLevelCol="3"/>
  <cols>
    <col min="1" max="1" width="19.6833333333333" style="49" customWidth="1"/>
    <col min="2" max="2" width="21.9833333333333" style="49" customWidth="1"/>
    <col min="3" max="3" width="23.4" style="49" customWidth="1"/>
    <col min="4" max="4" width="21.875" style="49" customWidth="1"/>
    <col min="5" max="16382" width="7" style="49"/>
  </cols>
  <sheetData>
    <row r="1" ht="18.75" spans="1:1">
      <c r="A1" s="1" t="s">
        <v>346</v>
      </c>
    </row>
    <row r="2" s="49" customFormat="1" ht="36.95" customHeight="1" spans="1:4">
      <c r="A2" s="50" t="s">
        <v>347</v>
      </c>
      <c r="B2" s="50"/>
      <c r="C2" s="50"/>
      <c r="D2" s="50"/>
    </row>
    <row r="3" s="49" customFormat="1" ht="36.95" customHeight="1" spans="1:4">
      <c r="A3" s="51"/>
      <c r="B3" s="51"/>
      <c r="C3" s="52"/>
      <c r="D3" s="52" t="s">
        <v>2</v>
      </c>
    </row>
    <row r="4" s="49" customFormat="1" ht="36.95" customHeight="1" spans="1:4">
      <c r="A4" s="53" t="s">
        <v>348</v>
      </c>
      <c r="B4" s="53" t="s">
        <v>349</v>
      </c>
      <c r="C4" s="53" t="s">
        <v>5</v>
      </c>
      <c r="D4" s="53" t="s">
        <v>350</v>
      </c>
    </row>
    <row r="5" s="49" customFormat="1" ht="36.95" customHeight="1" spans="1:4">
      <c r="A5" s="54" t="s">
        <v>351</v>
      </c>
      <c r="B5" s="55">
        <f>SUM(B6:B9)</f>
        <v>3300.96</v>
      </c>
      <c r="C5" s="55">
        <f>SUM(C6:C9)</f>
        <v>3039.53</v>
      </c>
      <c r="D5" s="56">
        <f>(C5-B5)/B5</f>
        <v>-0.0791981726528041</v>
      </c>
    </row>
    <row r="6" s="49" customFormat="1" ht="36.95" customHeight="1" spans="1:4">
      <c r="A6" s="57" t="s">
        <v>352</v>
      </c>
      <c r="B6" s="55">
        <v>1046.3</v>
      </c>
      <c r="C6" s="55">
        <v>811.24</v>
      </c>
      <c r="D6" s="56">
        <f t="shared" ref="D6:D9" si="0">(C6-B6)/B6</f>
        <v>-0.224658319793558</v>
      </c>
    </row>
    <row r="7" s="49" customFormat="1" ht="36.95" customHeight="1" spans="1:4">
      <c r="A7" s="57" t="s">
        <v>353</v>
      </c>
      <c r="B7" s="55">
        <v>2103.28</v>
      </c>
      <c r="C7" s="55">
        <v>2079.29</v>
      </c>
      <c r="D7" s="56">
        <f t="shared" si="0"/>
        <v>-0.011405994446769</v>
      </c>
    </row>
    <row r="8" s="49" customFormat="1" ht="36.95" customHeight="1" spans="1:4">
      <c r="A8" s="57" t="s">
        <v>354</v>
      </c>
      <c r="B8" s="55">
        <v>59.5</v>
      </c>
      <c r="C8" s="55">
        <v>59</v>
      </c>
      <c r="D8" s="56">
        <f t="shared" si="0"/>
        <v>-0.00840336134453781</v>
      </c>
    </row>
    <row r="9" s="49" customFormat="1" ht="36.95" customHeight="1" spans="1:4">
      <c r="A9" s="57" t="s">
        <v>355</v>
      </c>
      <c r="B9" s="55">
        <v>91.88</v>
      </c>
      <c r="C9" s="55">
        <v>90</v>
      </c>
      <c r="D9" s="56">
        <f t="shared" si="0"/>
        <v>-0.020461471484545</v>
      </c>
    </row>
  </sheetData>
  <mergeCells count="1">
    <mergeCell ref="A2:D2"/>
  </mergeCells>
  <pageMargins left="0.786805555555556" right="0.236111111111111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workbookViewId="0">
      <selection activeCell="A5" sqref="A5"/>
    </sheetView>
  </sheetViews>
  <sheetFormatPr defaultColWidth="9" defaultRowHeight="14.25" outlineLevelCol="4"/>
  <cols>
    <col min="1" max="1" width="40.125" style="5"/>
    <col min="2" max="3" width="12.75" style="5"/>
    <col min="4" max="4" width="11.1166666666667" style="5" customWidth="1"/>
    <col min="5" max="5" width="13.125" style="5" customWidth="1"/>
    <col min="6" max="16384" width="9" style="5"/>
  </cols>
  <sheetData>
    <row r="1" ht="18.75" spans="1:1">
      <c r="A1" s="1" t="s">
        <v>356</v>
      </c>
    </row>
    <row r="2" ht="22.5" spans="1:5">
      <c r="A2" s="2" t="s">
        <v>357</v>
      </c>
      <c r="B2" s="2"/>
      <c r="C2" s="2"/>
      <c r="D2" s="2"/>
      <c r="E2" s="2"/>
    </row>
    <row r="3" ht="17.25" customHeight="1" spans="5:5">
      <c r="E3" s="14" t="s">
        <v>2</v>
      </c>
    </row>
    <row r="4" ht="37.5" customHeight="1" spans="1:5">
      <c r="A4" s="34" t="s">
        <v>3</v>
      </c>
      <c r="B4" s="35" t="s">
        <v>358</v>
      </c>
      <c r="C4" s="35" t="s">
        <v>359</v>
      </c>
      <c r="D4" s="35" t="s">
        <v>6</v>
      </c>
      <c r="E4" s="36" t="s">
        <v>7</v>
      </c>
    </row>
    <row r="5" ht="19.5" customHeight="1" spans="1:5">
      <c r="A5" s="23" t="s">
        <v>360</v>
      </c>
      <c r="B5" s="44">
        <f>SUM(B6:B11)</f>
        <v>36616</v>
      </c>
      <c r="C5" s="44">
        <f>SUM(C6:C11)</f>
        <v>35213</v>
      </c>
      <c r="D5" s="45">
        <f t="shared" ref="D5:D11" si="0">C5/B5*100</f>
        <v>96.1683417085427</v>
      </c>
      <c r="E5" s="39"/>
    </row>
    <row r="6" ht="19.5" customHeight="1" spans="1:5">
      <c r="A6" s="46" t="s">
        <v>361</v>
      </c>
      <c r="B6" s="47">
        <v>3724</v>
      </c>
      <c r="C6" s="48">
        <v>2961</v>
      </c>
      <c r="D6" s="45">
        <f t="shared" si="0"/>
        <v>79.5112781954887</v>
      </c>
      <c r="E6" s="39"/>
    </row>
    <row r="7" ht="19.5" customHeight="1" spans="1:5">
      <c r="A7" s="46" t="s">
        <v>362</v>
      </c>
      <c r="B7" s="47">
        <v>736</v>
      </c>
      <c r="C7" s="48">
        <v>498</v>
      </c>
      <c r="D7" s="45">
        <f t="shared" si="0"/>
        <v>67.6630434782609</v>
      </c>
      <c r="E7" s="39"/>
    </row>
    <row r="8" ht="19.5" customHeight="1" spans="1:5">
      <c r="A8" s="46" t="s">
        <v>363</v>
      </c>
      <c r="B8" s="47">
        <v>21092</v>
      </c>
      <c r="C8" s="47">
        <v>26154</v>
      </c>
      <c r="D8" s="45">
        <f t="shared" si="0"/>
        <v>123.999620709274</v>
      </c>
      <c r="E8" s="39"/>
    </row>
    <row r="9" ht="19.5" customHeight="1" spans="1:5">
      <c r="A9" s="46" t="s">
        <v>364</v>
      </c>
      <c r="B9" s="47">
        <v>5342</v>
      </c>
      <c r="C9" s="48">
        <v>2500</v>
      </c>
      <c r="D9" s="45">
        <f t="shared" si="0"/>
        <v>46.7989517034818</v>
      </c>
      <c r="E9" s="39"/>
    </row>
    <row r="10" ht="19.5" customHeight="1" spans="1:5">
      <c r="A10" s="46" t="s">
        <v>365</v>
      </c>
      <c r="B10" s="47">
        <v>3500</v>
      </c>
      <c r="C10" s="47">
        <v>3100</v>
      </c>
      <c r="D10" s="45">
        <f t="shared" si="0"/>
        <v>88.5714285714286</v>
      </c>
      <c r="E10" s="39"/>
    </row>
    <row r="11" ht="19.5" customHeight="1" spans="1:5">
      <c r="A11" s="46" t="s">
        <v>366</v>
      </c>
      <c r="B11" s="47">
        <v>2222</v>
      </c>
      <c r="C11" s="47"/>
      <c r="D11" s="45">
        <f t="shared" si="0"/>
        <v>0</v>
      </c>
      <c r="E11" s="39"/>
    </row>
  </sheetData>
  <mergeCells count="1">
    <mergeCell ref="A2:E2"/>
  </mergeCells>
  <pageMargins left="0.75" right="0.393055555555556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E20"/>
  <sheetViews>
    <sheetView showZeros="0" workbookViewId="0">
      <selection activeCell="B16" sqref="B16"/>
    </sheetView>
  </sheetViews>
  <sheetFormatPr defaultColWidth="9" defaultRowHeight="14.25" outlineLevelCol="4"/>
  <cols>
    <col min="1" max="1" width="40.5" style="5"/>
    <col min="2" max="3" width="12.75" style="5"/>
    <col min="4" max="4" width="12" style="5" customWidth="1"/>
    <col min="5" max="5" width="10.25" style="5" customWidth="1"/>
    <col min="6" max="16384" width="9" style="5"/>
  </cols>
  <sheetData>
    <row r="1" ht="18.75" spans="1:1">
      <c r="A1" s="1" t="s">
        <v>367</v>
      </c>
    </row>
    <row r="2" ht="22.5" spans="1:5">
      <c r="A2" s="2" t="s">
        <v>368</v>
      </c>
      <c r="B2" s="2"/>
      <c r="C2" s="2"/>
      <c r="D2" s="2"/>
      <c r="E2" s="2"/>
    </row>
    <row r="3" ht="17.25" customHeight="1" spans="5:5">
      <c r="E3" s="14" t="s">
        <v>2</v>
      </c>
    </row>
    <row r="4" ht="37.5" customHeight="1" spans="1:5">
      <c r="A4" s="34" t="s">
        <v>3</v>
      </c>
      <c r="B4" s="35" t="s">
        <v>369</v>
      </c>
      <c r="C4" s="35" t="s">
        <v>359</v>
      </c>
      <c r="D4" s="35" t="s">
        <v>370</v>
      </c>
      <c r="E4" s="36" t="s">
        <v>7</v>
      </c>
    </row>
    <row r="5" ht="30" customHeight="1" spans="1:5">
      <c r="A5" s="23" t="s">
        <v>371</v>
      </c>
      <c r="B5" s="37">
        <f>SUM(B6,B8,B14,B17)</f>
        <v>146089</v>
      </c>
      <c r="C5" s="37">
        <f>SUM(C6,C8,C14,C17)</f>
        <v>38851</v>
      </c>
      <c r="D5" s="38">
        <f t="shared" ref="D5:D12" si="0">C5/B5*100</f>
        <v>26.5940625235302</v>
      </c>
      <c r="E5" s="39"/>
    </row>
    <row r="6" s="15" customFormat="1" ht="30" customHeight="1" spans="1:5">
      <c r="A6" s="40" t="s">
        <v>372</v>
      </c>
      <c r="B6" s="41">
        <v>35</v>
      </c>
      <c r="C6" s="41">
        <v>1420</v>
      </c>
      <c r="D6" s="38">
        <f t="shared" si="0"/>
        <v>4057.14285714286</v>
      </c>
      <c r="E6" s="42"/>
    </row>
    <row r="7" s="15" customFormat="1" ht="30" customHeight="1" spans="1:5">
      <c r="A7" s="43" t="s">
        <v>373</v>
      </c>
      <c r="B7" s="41">
        <v>35</v>
      </c>
      <c r="C7" s="41">
        <v>1420</v>
      </c>
      <c r="D7" s="38">
        <f t="shared" si="0"/>
        <v>4057.14285714286</v>
      </c>
      <c r="E7" s="42"/>
    </row>
    <row r="8" s="15" customFormat="1" ht="30" customHeight="1" spans="1:5">
      <c r="A8" s="40" t="s">
        <v>374</v>
      </c>
      <c r="B8" s="41">
        <v>136540</v>
      </c>
      <c r="C8" s="41">
        <v>30315</v>
      </c>
      <c r="D8" s="38">
        <f t="shared" si="0"/>
        <v>22.2022850446756</v>
      </c>
      <c r="E8" s="42"/>
    </row>
    <row r="9" s="15" customFormat="1" ht="30" customHeight="1" spans="1:5">
      <c r="A9" s="40" t="s">
        <v>375</v>
      </c>
      <c r="B9" s="41">
        <v>130513</v>
      </c>
      <c r="C9" s="41">
        <v>25631</v>
      </c>
      <c r="D9" s="38">
        <f t="shared" si="0"/>
        <v>19.6386566855409</v>
      </c>
      <c r="E9" s="42"/>
    </row>
    <row r="10" s="15" customFormat="1" ht="30" customHeight="1" spans="1:5">
      <c r="A10" s="40" t="s">
        <v>376</v>
      </c>
      <c r="B10" s="41">
        <v>478</v>
      </c>
      <c r="C10" s="41"/>
      <c r="D10" s="38">
        <f t="shared" si="0"/>
        <v>0</v>
      </c>
      <c r="E10" s="42"/>
    </row>
    <row r="11" s="15" customFormat="1" ht="30" customHeight="1" spans="1:5">
      <c r="A11" s="40" t="s">
        <v>377</v>
      </c>
      <c r="B11" s="41">
        <v>5085</v>
      </c>
      <c r="C11" s="41">
        <v>3224</v>
      </c>
      <c r="D11" s="38">
        <f t="shared" si="0"/>
        <v>63.4021632251721</v>
      </c>
      <c r="E11" s="42"/>
    </row>
    <row r="12" s="15" customFormat="1" ht="30" customHeight="1" spans="1:5">
      <c r="A12" s="40" t="s">
        <v>378</v>
      </c>
      <c r="B12" s="41">
        <v>464</v>
      </c>
      <c r="C12" s="41">
        <v>1215</v>
      </c>
      <c r="D12" s="38">
        <f t="shared" si="0"/>
        <v>261.853448275862</v>
      </c>
      <c r="E12" s="42"/>
    </row>
    <row r="13" s="15" customFormat="1" ht="30" customHeight="1" spans="1:5">
      <c r="A13" s="40" t="s">
        <v>379</v>
      </c>
      <c r="B13" s="41">
        <v>0</v>
      </c>
      <c r="C13" s="41">
        <v>245</v>
      </c>
      <c r="D13" s="38"/>
      <c r="E13" s="42"/>
    </row>
    <row r="14" s="15" customFormat="1" ht="30" customHeight="1" spans="1:5">
      <c r="A14" s="43" t="s">
        <v>380</v>
      </c>
      <c r="B14" s="41">
        <v>63</v>
      </c>
      <c r="C14" s="41">
        <v>0</v>
      </c>
      <c r="D14" s="38">
        <f t="shared" ref="D14:D17" si="1">C14/B14*100</f>
        <v>0</v>
      </c>
      <c r="E14" s="42"/>
    </row>
    <row r="15" s="15" customFormat="1" ht="30" customHeight="1" spans="1:5">
      <c r="A15" s="40" t="s">
        <v>381</v>
      </c>
      <c r="B15" s="41">
        <v>11</v>
      </c>
      <c r="C15" s="41">
        <v>0</v>
      </c>
      <c r="D15" s="38">
        <f t="shared" si="1"/>
        <v>0</v>
      </c>
      <c r="E15" s="42"/>
    </row>
    <row r="16" s="15" customFormat="1" ht="30" customHeight="1" spans="1:5">
      <c r="A16" s="40" t="s">
        <v>382</v>
      </c>
      <c r="B16" s="41">
        <v>52</v>
      </c>
      <c r="C16" s="41"/>
      <c r="D16" s="38">
        <f t="shared" si="1"/>
        <v>0</v>
      </c>
      <c r="E16" s="42"/>
    </row>
    <row r="17" ht="30" customHeight="1" spans="1:5">
      <c r="A17" s="40" t="s">
        <v>383</v>
      </c>
      <c r="B17" s="41">
        <v>9451</v>
      </c>
      <c r="C17" s="41">
        <v>7116</v>
      </c>
      <c r="D17" s="38">
        <f t="shared" si="1"/>
        <v>75.2936197227807</v>
      </c>
      <c r="E17" s="42"/>
    </row>
    <row r="18" ht="30" customHeight="1" spans="1:5">
      <c r="A18" s="40" t="s">
        <v>384</v>
      </c>
      <c r="B18" s="41">
        <v>0</v>
      </c>
      <c r="C18" s="41">
        <v>48</v>
      </c>
      <c r="D18" s="38"/>
      <c r="E18" s="42"/>
    </row>
    <row r="19" ht="30" customHeight="1" spans="1:5">
      <c r="A19" s="40" t="s">
        <v>385</v>
      </c>
      <c r="B19" s="41">
        <v>1197</v>
      </c>
      <c r="C19" s="41">
        <v>814</v>
      </c>
      <c r="D19" s="38">
        <f>C19/B19*100</f>
        <v>68.0033416875522</v>
      </c>
      <c r="E19" s="42"/>
    </row>
    <row r="20" ht="30" customHeight="1" spans="1:5">
      <c r="A20" s="40" t="s">
        <v>386</v>
      </c>
      <c r="B20" s="41">
        <v>8254</v>
      </c>
      <c r="C20" s="41">
        <v>6254</v>
      </c>
      <c r="D20" s="38">
        <f>C20/B20*100</f>
        <v>75.7693239641386</v>
      </c>
      <c r="E20" s="42"/>
    </row>
  </sheetData>
  <mergeCells count="1">
    <mergeCell ref="A2:E2"/>
  </mergeCells>
  <pageMargins left="0.747916666666667" right="0.2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一般公共预算收入表</vt:lpstr>
      <vt:lpstr>一般公共预算支出表</vt:lpstr>
      <vt:lpstr>本级一般公共预算支出表</vt:lpstr>
      <vt:lpstr>本级一般公共预算基本支出表</vt:lpstr>
      <vt:lpstr>长治市二○一八年一般公共预算税收返还和转移支付表</vt:lpstr>
      <vt:lpstr>政府一般债务限额和余额情况表</vt:lpstr>
      <vt:lpstr>一般公共预算三公经费预算</vt:lpstr>
      <vt:lpstr>政府性基金收入表</vt:lpstr>
      <vt:lpstr>政府性基金支出表</vt:lpstr>
      <vt:lpstr>政府性基金转移支付表</vt:lpstr>
      <vt:lpstr>政府专项债务限额和余额情况表</vt:lpstr>
      <vt:lpstr>国有资本经营预算收入表</vt:lpstr>
      <vt:lpstr>国有资本经营预算支出表</vt:lpstr>
      <vt:lpstr>社会保险基金收入表</vt:lpstr>
      <vt:lpstr>社会保险基金支出表</vt:lpstr>
      <vt:lpstr>专项转移支付分地区公开表</vt:lpstr>
      <vt:lpstr>专项转移支付分项目公开表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null,null,预算公开</dc:creator>
  <cp:lastModifiedBy>User</cp:lastModifiedBy>
  <dcterms:created xsi:type="dcterms:W3CDTF">2017-03-24T01:59:00Z</dcterms:created>
  <dcterms:modified xsi:type="dcterms:W3CDTF">2018-04-19T08:55:38Z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