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Sheet2" sheetId="1" r:id="rId1"/>
    <sheet name="Sheet1" sheetId="2" r:id="rId2"/>
    <sheet name="Sheet3" sheetId="3" r:id="rId3"/>
  </sheets>
  <definedNames>
    <definedName name="_xlnm.Print_Titles" localSheetId="2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<sst xmlns="http://schemas.openxmlformats.org/spreadsheetml/2006/main" count="426" uniqueCount="118">
  <si>
    <t>序号</t>
  </si>
  <si>
    <t>贯标编码</t>
  </si>
  <si>
    <t>中医诊断名称</t>
  </si>
  <si>
    <t>TCD编码</t>
  </si>
  <si>
    <t>西医诊断名称</t>
  </si>
  <si>
    <t>ICD-10编码</t>
  </si>
  <si>
    <t>医保诊断编码</t>
  </si>
  <si>
    <t>一类收费</t>
  </si>
  <si>
    <t>二类收费 （市县）</t>
  </si>
  <si>
    <t>三类收费 （市县）</t>
  </si>
  <si>
    <t>2023年人次</t>
  </si>
  <si>
    <t>2023年总费用</t>
  </si>
  <si>
    <t>2024年人次</t>
  </si>
  <si>
    <t>2024年总费用</t>
  </si>
  <si>
    <t>2025年人次</t>
  </si>
  <si>
    <t>2025年总费用</t>
  </si>
  <si>
    <t>次均费用</t>
  </si>
  <si>
    <t>卫健提供</t>
  </si>
  <si>
    <t>头痛</t>
  </si>
  <si>
    <t>A17.06</t>
  </si>
  <si>
    <t>紧张型头痛</t>
  </si>
  <si>
    <t>G44.200</t>
  </si>
  <si>
    <t>出血性中风</t>
  </si>
  <si>
    <t>A07.01.01.02</t>
  </si>
  <si>
    <t>脑出血恢复期</t>
  </si>
  <si>
    <t>I69.100x002</t>
  </si>
  <si>
    <t>面痛</t>
  </si>
  <si>
    <t>A07.01.03</t>
  </si>
  <si>
    <t>三叉神经痛</t>
  </si>
  <si>
    <t>G50.000</t>
  </si>
  <si>
    <t>腰椎间盘突出症</t>
  </si>
  <si>
    <t>A03.06.04.06.01</t>
  </si>
  <si>
    <t>腰椎间盘突出</t>
  </si>
  <si>
    <t>M51.202</t>
  </si>
  <si>
    <t>盆腔炎</t>
  </si>
  <si>
    <t>A09.02.07.03</t>
  </si>
  <si>
    <t>慢性女性盆腔炎</t>
  </si>
  <si>
    <t>N73.101</t>
  </si>
  <si>
    <t>膝痹</t>
  </si>
  <si>
    <t>A07.06.19</t>
  </si>
  <si>
    <t>双侧膝关节骨性关节病</t>
  </si>
  <si>
    <t>M17.900x003</t>
  </si>
  <si>
    <t>单侧膝关节骨性关节病</t>
  </si>
  <si>
    <t>M17.900x004</t>
  </si>
  <si>
    <t>混合痔</t>
  </si>
  <si>
    <t>A08.03.01.03</t>
  </si>
  <si>
    <t>I84.201</t>
  </si>
  <si>
    <t>K64.811</t>
  </si>
  <si>
    <t>肛痈</t>
  </si>
  <si>
    <t>A08.03.04</t>
  </si>
  <si>
    <t>肛周脓肿</t>
  </si>
  <si>
    <t>K61.001</t>
  </si>
  <si>
    <t>尪痹</t>
  </si>
  <si>
    <t>A07.06.03</t>
  </si>
  <si>
    <t>类风湿性关节炎</t>
  </si>
  <si>
    <t>M06.900</t>
  </si>
  <si>
    <t>眩晕</t>
  </si>
  <si>
    <t>A17.07</t>
  </si>
  <si>
    <t>后循环缺血</t>
  </si>
  <si>
    <t>G45.004</t>
  </si>
  <si>
    <t>慢性肾衰</t>
  </si>
  <si>
    <t>A04.05.13.02</t>
  </si>
  <si>
    <t>慢性肾衰竭</t>
  </si>
  <si>
    <t>N18.900</t>
  </si>
  <si>
    <t>N18.902</t>
  </si>
  <si>
    <t>漏肩风</t>
  </si>
  <si>
    <t>A03.06.04.03</t>
  </si>
  <si>
    <t>肩周炎</t>
  </si>
  <si>
    <t>M75.001</t>
  </si>
  <si>
    <t>腰痛</t>
  </si>
  <si>
    <t>A17.42</t>
  </si>
  <si>
    <t>M54.502</t>
  </si>
  <si>
    <t>腰背肌筋膜炎</t>
  </si>
  <si>
    <t>M54.504</t>
  </si>
  <si>
    <t>腰肌劳损</t>
  </si>
  <si>
    <t>M54.505</t>
  </si>
  <si>
    <t>肺瘅</t>
  </si>
  <si>
    <t>A04.04.03</t>
  </si>
  <si>
    <t>病毒性肺炎</t>
  </si>
  <si>
    <t>J12.900</t>
  </si>
  <si>
    <t>肺胀</t>
  </si>
  <si>
    <t>A04.04.09</t>
  </si>
  <si>
    <t>慢性阻塞性肺病</t>
  </si>
  <si>
    <t>J44.900</t>
  </si>
  <si>
    <t>耳眩晕</t>
  </si>
  <si>
    <t>A12.09</t>
  </si>
  <si>
    <t>良性阵发性位置性眩晕</t>
  </si>
  <si>
    <t>H81.100x001</t>
  </si>
  <si>
    <t>H81.100</t>
  </si>
  <si>
    <t>胃疡</t>
  </si>
  <si>
    <t>A04.03.18</t>
  </si>
  <si>
    <t>胃溃疡伴出血</t>
  </si>
  <si>
    <t>K25.400x001</t>
  </si>
  <si>
    <t>胃溃疡</t>
  </si>
  <si>
    <t>K25.900x001</t>
  </si>
  <si>
    <t>十二指肠溃疡</t>
  </si>
  <si>
    <t>K26.900x001</t>
  </si>
  <si>
    <t>消渴内障</t>
  </si>
  <si>
    <t>A11.02.09</t>
  </si>
  <si>
    <t>2型糖尿病性视网膜病变</t>
  </si>
  <si>
    <t>E14.300x071+H36.0*</t>
  </si>
  <si>
    <t>燥痹</t>
  </si>
  <si>
    <t>A07.06.24</t>
  </si>
  <si>
    <t>干燥综合征[舍格伦]</t>
  </si>
  <si>
    <t>M35.000</t>
  </si>
  <si>
    <t>脱疽</t>
  </si>
  <si>
    <t>A08.02.14</t>
  </si>
  <si>
    <t>糖尿病足</t>
  </si>
  <si>
    <t>E14.500x050</t>
  </si>
  <si>
    <t>一类</t>
  </si>
  <si>
    <t>二类</t>
  </si>
  <si>
    <t>三类</t>
  </si>
  <si>
    <t>医保</t>
  </si>
  <si>
    <t>卫健</t>
  </si>
  <si>
    <t>附件</t>
  </si>
  <si>
    <t>中医优势病种及定额付费标准（新增）</t>
  </si>
  <si>
    <t>二类收费
（市县）</t>
  </si>
  <si>
    <t>三类收费
（市县）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</si>
</sst>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公文小标宋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7" xfId="49" applyFont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176" fontId="1" fillId="0" borderId="1" xfId="49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49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09.02.02.08" TargetMode="External"/><Relationship Id="rId1" Type="http://schemas.openxmlformats.org/officeDocument/2006/relationships/hyperlink" Target="03.06.04.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09.02.02.08" TargetMode="External"/><Relationship Id="rId1" Type="http://schemas.openxmlformats.org/officeDocument/2006/relationships/hyperlink" Target="03.06.04.0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09.02.02.08" TargetMode="External"/><Relationship Id="rId1" Type="http://schemas.openxmlformats.org/officeDocument/2006/relationships/hyperlink" Target="03.06.04.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zoomScale="80" zoomScaleNormal="80" topLeftCell="F1" workbookViewId="0">
      <pane ySplit="2" topLeftCell="A3" activePane="bottomLeft" state="frozen"/>
      <selection/>
      <selection pane="bottomLeft" activeCell="F1" sqref="$A1:$XFD1048576"/>
    </sheetView>
  </sheetViews>
  <sheetFormatPr defaultColWidth="8.725" defaultRowHeight="13.5"/>
  <cols>
    <col min="1" max="1" width="5.75833333333333" style="2" customWidth="1"/>
    <col min="2" max="2" width="10.7583333333333" style="2" customWidth="1"/>
    <col min="3" max="3" width="16.2583333333333" style="2" customWidth="1"/>
    <col min="4" max="4" width="13.2583333333333" style="2" customWidth="1"/>
    <col min="5" max="5" width="23.6333333333333" style="2" customWidth="1"/>
    <col min="6" max="6" width="19.6583333333333" style="2" customWidth="1"/>
    <col min="7" max="7" width="20.7583333333333" style="2" customWidth="1"/>
    <col min="8" max="8" width="11.5416666666667" style="1" hidden="1" customWidth="1"/>
    <col min="9" max="9" width="13.7083333333333" style="1" hidden="1" customWidth="1"/>
    <col min="10" max="10" width="11.9583333333333" style="1" hidden="1" customWidth="1"/>
    <col min="11" max="11" width="14.8666666666667" style="1" hidden="1" customWidth="1"/>
    <col min="12" max="12" width="11.0666666666667" style="1" hidden="1" customWidth="1"/>
    <col min="13" max="13" width="13.4083333333333" style="1" hidden="1" customWidth="1"/>
    <col min="14" max="15" width="14.2166666666667" style="1" customWidth="1"/>
    <col min="16" max="16" width="11.7333333333333" style="1" customWidth="1"/>
    <col min="17" max="17" width="14.3833333333333" style="1" customWidth="1"/>
    <col min="18" max="18" width="11.125" style="1" customWidth="1"/>
    <col min="19" max="19" width="14.6166666666667" style="1" customWidth="1"/>
    <col min="20" max="20" width="11.2083333333333" style="1" customWidth="1"/>
    <col min="21" max="23" width="13.1833333333333" style="1" customWidth="1"/>
    <col min="24" max="24" width="11.2833333333333" style="1" customWidth="1"/>
    <col min="25" max="25" width="13.5583333333333" style="1" customWidth="1"/>
    <col min="26" max="26" width="11.1333333333333" style="1" customWidth="1"/>
    <col min="27" max="27" width="13.7833333333333" style="1" customWidth="1"/>
    <col min="28" max="28" width="11.0583333333333" style="1" customWidth="1"/>
    <col min="29" max="29" width="13.025" style="1" customWidth="1"/>
    <col min="30" max="31" width="12.625" style="1"/>
    <col min="32" max="16384" width="8.725" style="1"/>
  </cols>
  <sheetData>
    <row r="1" ht="28" customHeight="1" spans="1:3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6"/>
      <c r="J1" s="16"/>
      <c r="K1" s="16"/>
      <c r="L1" s="16"/>
      <c r="M1" s="17"/>
      <c r="N1" s="18"/>
      <c r="O1" s="18"/>
      <c r="P1" s="19" t="s">
        <v>8</v>
      </c>
      <c r="Q1" s="18"/>
      <c r="R1" s="18"/>
      <c r="S1" s="18"/>
      <c r="T1" s="18"/>
      <c r="U1" s="18"/>
      <c r="V1" s="18"/>
      <c r="W1" s="18"/>
      <c r="X1" s="20" t="s">
        <v>9</v>
      </c>
      <c r="Y1" s="20"/>
      <c r="Z1" s="20"/>
      <c r="AA1" s="20"/>
      <c r="AB1" s="20"/>
      <c r="AC1" s="20"/>
    </row>
    <row r="2" s="13" customFormat="1" ht="27" customHeight="1" spans="1:31">
      <c r="A2" s="22"/>
      <c r="B2" s="22"/>
      <c r="C2" s="22"/>
      <c r="D2" s="22"/>
      <c r="E2" s="22"/>
      <c r="F2" s="22"/>
      <c r="G2" s="22"/>
      <c r="H2" s="15" t="s">
        <v>10</v>
      </c>
      <c r="I2" s="23" t="s">
        <v>11</v>
      </c>
      <c r="J2" s="23" t="s">
        <v>12</v>
      </c>
      <c r="K2" s="23" t="s">
        <v>13</v>
      </c>
      <c r="L2" s="23" t="s">
        <v>14</v>
      </c>
      <c r="M2" s="23" t="s">
        <v>15</v>
      </c>
      <c r="N2" s="24" t="s">
        <v>16</v>
      </c>
      <c r="O2" s="24" t="s">
        <v>17</v>
      </c>
      <c r="P2" s="23" t="s">
        <v>10</v>
      </c>
      <c r="Q2" s="23" t="s">
        <v>11</v>
      </c>
      <c r="R2" s="23" t="s">
        <v>12</v>
      </c>
      <c r="S2" s="23" t="s">
        <v>13</v>
      </c>
      <c r="T2" s="23" t="s">
        <v>14</v>
      </c>
      <c r="U2" s="23" t="s">
        <v>15</v>
      </c>
      <c r="V2" s="24" t="s">
        <v>16</v>
      </c>
      <c r="W2" s="24" t="s">
        <v>17</v>
      </c>
      <c r="X2" s="23" t="s">
        <v>10</v>
      </c>
      <c r="Y2" s="23" t="s">
        <v>11</v>
      </c>
      <c r="Z2" s="23" t="s">
        <v>12</v>
      </c>
      <c r="AA2" s="23" t="s">
        <v>13</v>
      </c>
      <c r="AB2" s="23" t="s">
        <v>14</v>
      </c>
      <c r="AC2" s="23" t="s">
        <v>15</v>
      </c>
      <c r="AD2" s="13" t="s">
        <v>16</v>
      </c>
      <c r="AE2" s="13" t="s">
        <v>17</v>
      </c>
    </row>
    <row r="3" spans="1:31">
      <c r="A3" s="7">
        <v>1</v>
      </c>
      <c r="B3" s="28"/>
      <c r="C3" s="8" t="s">
        <v>18</v>
      </c>
      <c r="D3" s="8" t="s">
        <v>19</v>
      </c>
      <c r="E3" s="8" t="s">
        <v>20</v>
      </c>
      <c r="F3" s="8" t="s">
        <v>21</v>
      </c>
      <c r="G3" s="8" t="s">
        <v>21</v>
      </c>
      <c r="H3" s="29">
        <v>1</v>
      </c>
      <c r="I3" s="29">
        <v>57748</v>
      </c>
      <c r="J3" s="29">
        <v>19</v>
      </c>
      <c r="K3" s="29">
        <v>94983</v>
      </c>
      <c r="L3" s="29">
        <v>3</v>
      </c>
      <c r="M3" s="29">
        <v>59280</v>
      </c>
      <c r="N3" s="53"/>
      <c r="O3" s="54">
        <v>8900</v>
      </c>
      <c r="P3" s="29">
        <v>11</v>
      </c>
      <c r="Q3" s="29">
        <v>35551</v>
      </c>
      <c r="R3" s="29">
        <v>16</v>
      </c>
      <c r="S3" s="29">
        <v>48802</v>
      </c>
      <c r="T3" s="29">
        <v>19</v>
      </c>
      <c r="U3" s="29">
        <v>54860</v>
      </c>
      <c r="V3" s="30">
        <f>(Q3+S3+U3)/(P3+R3+T3)</f>
        <v>3026.36956521739</v>
      </c>
      <c r="W3" s="55">
        <v>7921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56">
        <v>0</v>
      </c>
      <c r="AE3" s="57">
        <v>4895</v>
      </c>
    </row>
    <row r="4" spans="1:31">
      <c r="A4" s="7">
        <v>2</v>
      </c>
      <c r="B4" s="7"/>
      <c r="C4" s="8" t="s">
        <v>22</v>
      </c>
      <c r="D4" s="8" t="s">
        <v>23</v>
      </c>
      <c r="E4" s="8" t="s">
        <v>24</v>
      </c>
      <c r="F4" s="8" t="s">
        <v>25</v>
      </c>
      <c r="G4" s="8" t="s">
        <v>25</v>
      </c>
      <c r="H4" s="29">
        <v>792</v>
      </c>
      <c r="I4" s="29">
        <v>13307897</v>
      </c>
      <c r="J4" s="29">
        <v>835</v>
      </c>
      <c r="K4" s="29">
        <v>13190099</v>
      </c>
      <c r="L4" s="29">
        <v>751</v>
      </c>
      <c r="M4" s="29">
        <v>11298800</v>
      </c>
      <c r="N4" s="53">
        <f t="shared" ref="N4:N27" si="0">(M4+K4+I4)/(H4+J4+L4)</f>
        <v>15894.3633305299</v>
      </c>
      <c r="O4" s="54">
        <v>21199.7265</v>
      </c>
      <c r="P4" s="29">
        <v>153</v>
      </c>
      <c r="Q4" s="29">
        <v>1218736</v>
      </c>
      <c r="R4" s="29">
        <v>173</v>
      </c>
      <c r="S4" s="29">
        <v>1085622</v>
      </c>
      <c r="T4" s="29">
        <v>173</v>
      </c>
      <c r="U4" s="29">
        <v>1244452</v>
      </c>
      <c r="V4" s="30">
        <f t="shared" ref="V4:V27" si="1">(Q4+S4+U4)/(P4+R4+T4)</f>
        <v>7111.84368737475</v>
      </c>
      <c r="W4" s="55">
        <v>18867.756585</v>
      </c>
      <c r="X4" s="29">
        <v>3</v>
      </c>
      <c r="Y4" s="29">
        <v>8243</v>
      </c>
      <c r="Z4" s="29">
        <v>2</v>
      </c>
      <c r="AA4" s="29">
        <v>1750</v>
      </c>
      <c r="AB4" s="29">
        <v>17</v>
      </c>
      <c r="AC4" s="29">
        <v>69966</v>
      </c>
      <c r="AD4" s="56">
        <f>(Y4+AA4+AC4)/(X4+Z4+AB4)</f>
        <v>3634.5</v>
      </c>
      <c r="AE4" s="57">
        <v>11659.849575</v>
      </c>
    </row>
    <row r="5" spans="1:31">
      <c r="A5" s="7">
        <v>3</v>
      </c>
      <c r="B5" s="7"/>
      <c r="C5" s="8" t="s">
        <v>26</v>
      </c>
      <c r="D5" s="8" t="s">
        <v>27</v>
      </c>
      <c r="E5" s="8" t="s">
        <v>28</v>
      </c>
      <c r="F5" s="8" t="s">
        <v>29</v>
      </c>
      <c r="G5" s="8" t="s">
        <v>29</v>
      </c>
      <c r="H5" s="29">
        <v>153</v>
      </c>
      <c r="I5" s="29">
        <v>1669887</v>
      </c>
      <c r="J5" s="29">
        <v>151</v>
      </c>
      <c r="K5" s="29">
        <v>1696975</v>
      </c>
      <c r="L5" s="29">
        <v>140</v>
      </c>
      <c r="M5" s="29">
        <v>1210156</v>
      </c>
      <c r="N5" s="53">
        <f t="shared" si="0"/>
        <v>10308.5990990991</v>
      </c>
      <c r="O5" s="54">
        <v>8014.12</v>
      </c>
      <c r="P5" s="29">
        <v>21</v>
      </c>
      <c r="Q5" s="29">
        <v>64960</v>
      </c>
      <c r="R5" s="29">
        <v>13</v>
      </c>
      <c r="S5" s="29">
        <v>44516</v>
      </c>
      <c r="T5" s="29">
        <v>18</v>
      </c>
      <c r="U5" s="29">
        <v>54917</v>
      </c>
      <c r="V5" s="30">
        <f t="shared" si="1"/>
        <v>3161.40384615385</v>
      </c>
      <c r="W5" s="55">
        <v>7132.5668</v>
      </c>
      <c r="X5" s="29">
        <v>10</v>
      </c>
      <c r="Y5" s="29">
        <v>38816</v>
      </c>
      <c r="Z5" s="29">
        <v>9</v>
      </c>
      <c r="AA5" s="29">
        <v>11133</v>
      </c>
      <c r="AB5" s="29">
        <v>3</v>
      </c>
      <c r="AC5" s="29">
        <v>5139</v>
      </c>
      <c r="AD5" s="56">
        <f t="shared" ref="AD5:AD27" si="2">(Y5+AA5+AC5)/(X5+Z5+AB5)</f>
        <v>2504</v>
      </c>
      <c r="AE5" s="57">
        <v>4407.766</v>
      </c>
    </row>
    <row r="6" spans="1:31">
      <c r="A6" s="7">
        <v>4</v>
      </c>
      <c r="B6" s="7"/>
      <c r="C6" s="10" t="s">
        <v>30</v>
      </c>
      <c r="D6" s="8" t="s">
        <v>31</v>
      </c>
      <c r="E6" s="33" t="s">
        <v>32</v>
      </c>
      <c r="F6" s="8" t="s">
        <v>33</v>
      </c>
      <c r="G6" s="8" t="s">
        <v>33</v>
      </c>
      <c r="H6" s="29">
        <v>1743</v>
      </c>
      <c r="I6" s="29">
        <v>19969020</v>
      </c>
      <c r="J6" s="29">
        <v>1841</v>
      </c>
      <c r="K6" s="29">
        <v>17495768</v>
      </c>
      <c r="L6" s="29">
        <v>1959</v>
      </c>
      <c r="M6" s="29">
        <v>21830859</v>
      </c>
      <c r="N6" s="53">
        <f t="shared" si="0"/>
        <v>10697.3925672019</v>
      </c>
      <c r="O6" s="54">
        <v>6948</v>
      </c>
      <c r="P6" s="29">
        <v>3018</v>
      </c>
      <c r="Q6" s="29">
        <v>14705942</v>
      </c>
      <c r="R6" s="29">
        <v>3178</v>
      </c>
      <c r="S6" s="29">
        <v>12854990</v>
      </c>
      <c r="T6" s="29">
        <v>2822</v>
      </c>
      <c r="U6" s="29">
        <v>10138879</v>
      </c>
      <c r="V6" s="30">
        <f t="shared" si="1"/>
        <v>4180.50687513861</v>
      </c>
      <c r="W6" s="55">
        <v>6183.72</v>
      </c>
      <c r="X6" s="29">
        <v>1655</v>
      </c>
      <c r="Y6" s="29">
        <v>5699090</v>
      </c>
      <c r="Z6" s="29">
        <v>1837</v>
      </c>
      <c r="AA6" s="29">
        <v>5364551</v>
      </c>
      <c r="AB6" s="29">
        <v>941</v>
      </c>
      <c r="AC6" s="29">
        <v>1601102</v>
      </c>
      <c r="AD6" s="56">
        <f t="shared" si="2"/>
        <v>2856.92375366569</v>
      </c>
      <c r="AE6" s="57">
        <v>3821.4</v>
      </c>
    </row>
    <row r="7" spans="1:31">
      <c r="A7" s="7">
        <v>5</v>
      </c>
      <c r="B7" s="28"/>
      <c r="C7" s="34" t="s">
        <v>34</v>
      </c>
      <c r="D7" s="35" t="s">
        <v>35</v>
      </c>
      <c r="E7" s="35" t="s">
        <v>36</v>
      </c>
      <c r="F7" s="35" t="s">
        <v>37</v>
      </c>
      <c r="G7" s="35" t="s">
        <v>37</v>
      </c>
      <c r="H7" s="29">
        <v>13</v>
      </c>
      <c r="I7" s="29">
        <v>76729</v>
      </c>
      <c r="J7" s="29">
        <v>21</v>
      </c>
      <c r="K7" s="29">
        <v>117528</v>
      </c>
      <c r="L7" s="29">
        <v>47</v>
      </c>
      <c r="M7" s="29">
        <v>318165</v>
      </c>
      <c r="N7" s="53">
        <f t="shared" si="0"/>
        <v>6326.1975308642</v>
      </c>
      <c r="O7" s="58">
        <v>7884</v>
      </c>
      <c r="P7" s="29">
        <v>10</v>
      </c>
      <c r="Q7" s="29">
        <v>36595</v>
      </c>
      <c r="R7" s="29">
        <v>11</v>
      </c>
      <c r="S7" s="29">
        <v>39984</v>
      </c>
      <c r="T7" s="29">
        <v>8</v>
      </c>
      <c r="U7" s="29">
        <v>25268</v>
      </c>
      <c r="V7" s="30">
        <f t="shared" si="1"/>
        <v>3511.96551724138</v>
      </c>
      <c r="W7" s="58">
        <v>7039.28571428571</v>
      </c>
      <c r="X7" s="29">
        <v>24</v>
      </c>
      <c r="Y7" s="29">
        <v>98123</v>
      </c>
      <c r="Z7" s="29">
        <v>24</v>
      </c>
      <c r="AA7" s="29">
        <v>84024</v>
      </c>
      <c r="AB7" s="29">
        <v>6</v>
      </c>
      <c r="AC7" s="29">
        <v>9939</v>
      </c>
      <c r="AD7" s="56">
        <f t="shared" si="2"/>
        <v>3557.14814814815</v>
      </c>
      <c r="AE7" s="57">
        <v>4308.19672131147</v>
      </c>
    </row>
    <row r="8" spans="1:31">
      <c r="A8" s="36">
        <v>6</v>
      </c>
      <c r="B8" s="28"/>
      <c r="C8" s="34" t="s">
        <v>38</v>
      </c>
      <c r="D8" s="35" t="s">
        <v>39</v>
      </c>
      <c r="E8" s="35" t="s">
        <v>40</v>
      </c>
      <c r="F8" s="35" t="s">
        <v>41</v>
      </c>
      <c r="G8" s="35" t="s">
        <v>41</v>
      </c>
      <c r="H8" s="29">
        <v>183</v>
      </c>
      <c r="I8" s="29">
        <v>2486260</v>
      </c>
      <c r="J8" s="29">
        <v>309</v>
      </c>
      <c r="K8" s="29">
        <v>4662747</v>
      </c>
      <c r="L8" s="29">
        <v>345</v>
      </c>
      <c r="M8" s="29">
        <v>5142160</v>
      </c>
      <c r="N8" s="53">
        <f t="shared" si="0"/>
        <v>14684.7873357228</v>
      </c>
      <c r="O8" s="58">
        <v>7800</v>
      </c>
      <c r="P8" s="29">
        <v>325</v>
      </c>
      <c r="Q8" s="29">
        <v>3054148</v>
      </c>
      <c r="R8" s="29">
        <v>399</v>
      </c>
      <c r="S8" s="29">
        <v>3045753</v>
      </c>
      <c r="T8" s="29">
        <v>337</v>
      </c>
      <c r="U8" s="29">
        <v>2369128</v>
      </c>
      <c r="V8" s="30">
        <f t="shared" si="1"/>
        <v>7982.11969839774</v>
      </c>
      <c r="W8" s="58">
        <v>6964.28571428571</v>
      </c>
      <c r="X8" s="29">
        <v>523</v>
      </c>
      <c r="Y8" s="29">
        <v>1886338</v>
      </c>
      <c r="Z8" s="29">
        <v>469</v>
      </c>
      <c r="AA8" s="29">
        <v>1756695</v>
      </c>
      <c r="AB8" s="29">
        <v>117</v>
      </c>
      <c r="AC8" s="29">
        <v>314577</v>
      </c>
      <c r="AD8" s="56">
        <f t="shared" si="2"/>
        <v>3568.62939585212</v>
      </c>
      <c r="AE8" s="57">
        <v>4262.29508196721</v>
      </c>
    </row>
    <row r="9" spans="1:31">
      <c r="A9" s="37"/>
      <c r="B9" s="28"/>
      <c r="C9" s="34"/>
      <c r="D9" s="35"/>
      <c r="E9" s="35" t="s">
        <v>42</v>
      </c>
      <c r="F9" s="35" t="s">
        <v>43</v>
      </c>
      <c r="G9" s="35" t="s">
        <v>43</v>
      </c>
      <c r="H9" s="29">
        <v>409</v>
      </c>
      <c r="I9" s="29">
        <v>8607303</v>
      </c>
      <c r="J9" s="29">
        <v>554</v>
      </c>
      <c r="K9" s="29">
        <v>11309714</v>
      </c>
      <c r="L9" s="29">
        <v>577</v>
      </c>
      <c r="M9" s="29">
        <v>10350595</v>
      </c>
      <c r="N9" s="53">
        <f t="shared" si="0"/>
        <v>19654.2935064935</v>
      </c>
      <c r="O9" s="58">
        <v>7000</v>
      </c>
      <c r="P9" s="29">
        <v>395</v>
      </c>
      <c r="Q9" s="29">
        <v>4807979</v>
      </c>
      <c r="R9" s="29">
        <v>532</v>
      </c>
      <c r="S9" s="29">
        <v>5930609</v>
      </c>
      <c r="T9" s="29">
        <v>553</v>
      </c>
      <c r="U9" s="29">
        <v>5333666</v>
      </c>
      <c r="V9" s="30">
        <f t="shared" si="1"/>
        <v>10859.6310810811</v>
      </c>
      <c r="W9" s="58">
        <v>6250</v>
      </c>
      <c r="X9" s="29">
        <v>384</v>
      </c>
      <c r="Y9" s="29">
        <v>1720004</v>
      </c>
      <c r="Z9" s="29">
        <v>373</v>
      </c>
      <c r="AA9" s="29">
        <v>1894997</v>
      </c>
      <c r="AB9" s="29">
        <v>280</v>
      </c>
      <c r="AC9" s="29">
        <v>848224</v>
      </c>
      <c r="AD9" s="56">
        <f t="shared" si="2"/>
        <v>4303.97782063645</v>
      </c>
      <c r="AE9" s="57">
        <v>3825.13661202186</v>
      </c>
    </row>
    <row r="10" spans="1:31">
      <c r="A10" s="7">
        <v>7</v>
      </c>
      <c r="B10" s="28"/>
      <c r="C10" s="34" t="s">
        <v>44</v>
      </c>
      <c r="D10" s="35" t="s">
        <v>45</v>
      </c>
      <c r="E10" s="35" t="s">
        <v>44</v>
      </c>
      <c r="F10" s="35" t="s">
        <v>46</v>
      </c>
      <c r="G10" s="35" t="s">
        <v>47</v>
      </c>
      <c r="H10" s="29">
        <v>2267</v>
      </c>
      <c r="I10" s="29">
        <v>18357999</v>
      </c>
      <c r="J10" s="29">
        <v>2365</v>
      </c>
      <c r="K10" s="29">
        <v>19735083</v>
      </c>
      <c r="L10" s="29">
        <v>2375</v>
      </c>
      <c r="M10" s="29">
        <v>20692500</v>
      </c>
      <c r="N10" s="53">
        <f t="shared" si="0"/>
        <v>8389.55073497931</v>
      </c>
      <c r="O10" s="58">
        <v>8602</v>
      </c>
      <c r="P10" s="29">
        <v>1001</v>
      </c>
      <c r="Q10" s="29">
        <v>3818299</v>
      </c>
      <c r="R10" s="29">
        <v>1144</v>
      </c>
      <c r="S10" s="29">
        <v>4341370</v>
      </c>
      <c r="T10" s="29">
        <v>924</v>
      </c>
      <c r="U10" s="29">
        <v>3451904</v>
      </c>
      <c r="V10" s="30">
        <f t="shared" si="1"/>
        <v>3783.50374714891</v>
      </c>
      <c r="W10" s="58">
        <v>7680.35714285714</v>
      </c>
      <c r="X10" s="29">
        <v>280</v>
      </c>
      <c r="Y10" s="29">
        <v>1303426</v>
      </c>
      <c r="Z10" s="29">
        <v>263</v>
      </c>
      <c r="AA10" s="29">
        <v>1078057</v>
      </c>
      <c r="AB10" s="29">
        <v>248</v>
      </c>
      <c r="AC10" s="29">
        <v>692724</v>
      </c>
      <c r="AD10" s="56">
        <f t="shared" si="2"/>
        <v>3886.4816687737</v>
      </c>
      <c r="AE10" s="57">
        <v>4700.54644808743</v>
      </c>
    </row>
    <row r="11" spans="1:31">
      <c r="A11" s="7">
        <v>8</v>
      </c>
      <c r="B11" s="28"/>
      <c r="C11" s="34" t="s">
        <v>48</v>
      </c>
      <c r="D11" s="35" t="s">
        <v>49</v>
      </c>
      <c r="E11" s="35" t="s">
        <v>50</v>
      </c>
      <c r="F11" s="35" t="s">
        <v>51</v>
      </c>
      <c r="G11" s="35" t="s">
        <v>51</v>
      </c>
      <c r="H11" s="29">
        <v>603</v>
      </c>
      <c r="I11" s="29">
        <v>4338341</v>
      </c>
      <c r="J11" s="29">
        <v>635</v>
      </c>
      <c r="K11" s="29">
        <v>4525084</v>
      </c>
      <c r="L11" s="29">
        <v>610</v>
      </c>
      <c r="M11" s="29">
        <v>4825037</v>
      </c>
      <c r="N11" s="53">
        <f t="shared" si="0"/>
        <v>7407.17640692641</v>
      </c>
      <c r="O11" s="58">
        <v>8027</v>
      </c>
      <c r="P11" s="29">
        <v>355</v>
      </c>
      <c r="Q11" s="29">
        <v>1342757</v>
      </c>
      <c r="R11" s="29">
        <v>401</v>
      </c>
      <c r="S11" s="29">
        <v>1453282</v>
      </c>
      <c r="T11" s="29">
        <v>374</v>
      </c>
      <c r="U11" s="29">
        <v>1294723</v>
      </c>
      <c r="V11" s="30">
        <f t="shared" si="1"/>
        <v>3620.14336283186</v>
      </c>
      <c r="W11" s="58">
        <v>7166.96428571429</v>
      </c>
      <c r="X11" s="29">
        <v>36</v>
      </c>
      <c r="Y11" s="29">
        <v>83280</v>
      </c>
      <c r="Z11" s="29">
        <v>30</v>
      </c>
      <c r="AA11" s="29">
        <v>67139</v>
      </c>
      <c r="AB11" s="29">
        <v>29</v>
      </c>
      <c r="AC11" s="29">
        <v>57013</v>
      </c>
      <c r="AD11" s="56">
        <f t="shared" si="2"/>
        <v>2183.49473684211</v>
      </c>
      <c r="AE11" s="57">
        <v>4386.33879781421</v>
      </c>
    </row>
    <row r="12" spans="1:31">
      <c r="A12" s="7">
        <v>9</v>
      </c>
      <c r="B12" s="28"/>
      <c r="C12" s="35" t="s">
        <v>52</v>
      </c>
      <c r="D12" s="35" t="s">
        <v>53</v>
      </c>
      <c r="E12" s="35" t="s">
        <v>54</v>
      </c>
      <c r="F12" s="35" t="s">
        <v>55</v>
      </c>
      <c r="G12" s="35" t="s">
        <v>55</v>
      </c>
      <c r="H12" s="29">
        <v>900</v>
      </c>
      <c r="I12" s="29">
        <v>7215430</v>
      </c>
      <c r="J12" s="29">
        <v>896</v>
      </c>
      <c r="K12" s="29">
        <v>5998733</v>
      </c>
      <c r="L12" s="29">
        <v>844</v>
      </c>
      <c r="M12" s="29">
        <v>5503887</v>
      </c>
      <c r="N12" s="53">
        <f t="shared" si="0"/>
        <v>7090.17045454545</v>
      </c>
      <c r="O12" s="59">
        <v>11000</v>
      </c>
      <c r="P12" s="29">
        <v>209</v>
      </c>
      <c r="Q12" s="29">
        <v>828589</v>
      </c>
      <c r="R12" s="29">
        <v>236</v>
      </c>
      <c r="S12" s="29">
        <v>981389</v>
      </c>
      <c r="T12" s="29">
        <v>158</v>
      </c>
      <c r="U12" s="29">
        <v>528291</v>
      </c>
      <c r="V12" s="30">
        <f t="shared" si="1"/>
        <v>3877.7263681592</v>
      </c>
      <c r="W12" s="58">
        <v>9821.42857142857</v>
      </c>
      <c r="X12" s="29">
        <v>99</v>
      </c>
      <c r="Y12" s="29">
        <v>266512</v>
      </c>
      <c r="Z12" s="29">
        <v>68</v>
      </c>
      <c r="AA12" s="29">
        <v>146573</v>
      </c>
      <c r="AB12" s="29">
        <v>47</v>
      </c>
      <c r="AC12" s="29">
        <v>80361</v>
      </c>
      <c r="AD12" s="56">
        <f t="shared" si="2"/>
        <v>2305.82242990654</v>
      </c>
      <c r="AE12" s="57">
        <v>6010.92896174863</v>
      </c>
    </row>
    <row r="13" spans="1:31">
      <c r="A13" s="7">
        <v>10</v>
      </c>
      <c r="B13" s="7"/>
      <c r="C13" s="8" t="s">
        <v>56</v>
      </c>
      <c r="D13" s="7" t="s">
        <v>57</v>
      </c>
      <c r="E13" s="8" t="s">
        <v>58</v>
      </c>
      <c r="F13" s="8" t="s">
        <v>59</v>
      </c>
      <c r="G13" s="8" t="s">
        <v>59</v>
      </c>
      <c r="H13" s="29">
        <v>1325</v>
      </c>
      <c r="I13" s="29">
        <v>9296291</v>
      </c>
      <c r="J13" s="29">
        <v>1405</v>
      </c>
      <c r="K13" s="29">
        <v>9514401</v>
      </c>
      <c r="L13" s="29">
        <v>1163</v>
      </c>
      <c r="M13" s="29">
        <v>7943608</v>
      </c>
      <c r="N13" s="53">
        <f t="shared" si="0"/>
        <v>6872.41202157719</v>
      </c>
      <c r="O13" s="60">
        <v>8226</v>
      </c>
      <c r="P13" s="29">
        <v>1928</v>
      </c>
      <c r="Q13" s="29">
        <v>6264596</v>
      </c>
      <c r="R13" s="29">
        <v>2432</v>
      </c>
      <c r="S13" s="29">
        <v>7752784</v>
      </c>
      <c r="T13" s="29">
        <v>2420</v>
      </c>
      <c r="U13" s="29">
        <v>7404510</v>
      </c>
      <c r="V13" s="30">
        <f t="shared" si="1"/>
        <v>3159.57079646018</v>
      </c>
      <c r="W13" s="61">
        <v>7344.64285714286</v>
      </c>
      <c r="X13" s="29">
        <v>179</v>
      </c>
      <c r="Y13" s="29">
        <v>317789</v>
      </c>
      <c r="Z13" s="29">
        <v>318</v>
      </c>
      <c r="AA13" s="29">
        <v>622228</v>
      </c>
      <c r="AB13" s="29">
        <v>251</v>
      </c>
      <c r="AC13" s="29">
        <v>420782</v>
      </c>
      <c r="AD13" s="56">
        <f t="shared" si="2"/>
        <v>1819.25</v>
      </c>
      <c r="AE13" s="57">
        <v>4495.08196721311</v>
      </c>
    </row>
    <row r="14" spans="1:31">
      <c r="A14" s="7">
        <v>11</v>
      </c>
      <c r="B14" s="7"/>
      <c r="C14" s="8" t="s">
        <v>60</v>
      </c>
      <c r="D14" s="7" t="s">
        <v>61</v>
      </c>
      <c r="E14" s="12" t="s">
        <v>62</v>
      </c>
      <c r="F14" s="7" t="s">
        <v>63</v>
      </c>
      <c r="G14" s="7" t="s">
        <v>64</v>
      </c>
      <c r="H14" s="29">
        <v>1375</v>
      </c>
      <c r="I14" s="29">
        <v>17431902</v>
      </c>
      <c r="J14" s="29">
        <v>1235</v>
      </c>
      <c r="K14" s="29">
        <v>14653168</v>
      </c>
      <c r="L14" s="29">
        <v>1208</v>
      </c>
      <c r="M14" s="29">
        <v>12828714</v>
      </c>
      <c r="N14" s="53">
        <f t="shared" si="0"/>
        <v>11763.6940806705</v>
      </c>
      <c r="O14" s="55">
        <v>15723.8</v>
      </c>
      <c r="P14" s="29">
        <v>205</v>
      </c>
      <c r="Q14" s="29">
        <v>877402</v>
      </c>
      <c r="R14" s="29">
        <v>243</v>
      </c>
      <c r="S14" s="29">
        <v>1090800</v>
      </c>
      <c r="T14" s="29">
        <v>290</v>
      </c>
      <c r="U14" s="29">
        <v>1270724</v>
      </c>
      <c r="V14" s="30">
        <f t="shared" si="1"/>
        <v>4388.78861788618</v>
      </c>
      <c r="W14" s="61">
        <v>14039.1071428571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56">
        <v>0</v>
      </c>
      <c r="AE14" s="57">
        <v>8592.24043715847</v>
      </c>
    </row>
    <row r="15" spans="1:31">
      <c r="A15" s="7">
        <v>12</v>
      </c>
      <c r="B15" s="8"/>
      <c r="C15" s="33" t="s">
        <v>65</v>
      </c>
      <c r="D15" s="8" t="s">
        <v>66</v>
      </c>
      <c r="E15" s="33" t="s">
        <v>67</v>
      </c>
      <c r="F15" s="38" t="s">
        <v>68</v>
      </c>
      <c r="G15" s="33" t="s">
        <v>68</v>
      </c>
      <c r="H15" s="29">
        <v>67</v>
      </c>
      <c r="I15" s="29">
        <v>413860</v>
      </c>
      <c r="J15" s="29">
        <v>81</v>
      </c>
      <c r="K15" s="29">
        <v>491176</v>
      </c>
      <c r="L15" s="29">
        <v>88</v>
      </c>
      <c r="M15" s="29">
        <v>514341</v>
      </c>
      <c r="N15" s="53">
        <f t="shared" si="0"/>
        <v>6014.3093220339</v>
      </c>
      <c r="O15" s="60">
        <v>7287</v>
      </c>
      <c r="P15" s="29">
        <v>165</v>
      </c>
      <c r="Q15" s="29">
        <v>605021</v>
      </c>
      <c r="R15" s="29">
        <v>208</v>
      </c>
      <c r="S15" s="29">
        <v>706640</v>
      </c>
      <c r="T15" s="29">
        <v>284</v>
      </c>
      <c r="U15" s="29">
        <v>864152</v>
      </c>
      <c r="V15" s="30">
        <f t="shared" si="1"/>
        <v>3311.7397260274</v>
      </c>
      <c r="W15" s="61">
        <v>6506.25</v>
      </c>
      <c r="X15" s="29">
        <v>73</v>
      </c>
      <c r="Y15" s="29">
        <v>240080</v>
      </c>
      <c r="Z15" s="29">
        <v>136</v>
      </c>
      <c r="AA15" s="29">
        <v>313253</v>
      </c>
      <c r="AB15" s="29">
        <v>163</v>
      </c>
      <c r="AC15" s="29">
        <v>232947</v>
      </c>
      <c r="AD15" s="56">
        <f t="shared" si="2"/>
        <v>2113.65591397849</v>
      </c>
      <c r="AE15" s="57">
        <v>3981.96721311475</v>
      </c>
    </row>
    <row r="16" spans="1:31">
      <c r="A16" s="36">
        <v>13</v>
      </c>
      <c r="B16" s="39"/>
      <c r="C16" s="40" t="s">
        <v>69</v>
      </c>
      <c r="D16" s="41" t="s">
        <v>70</v>
      </c>
      <c r="E16" s="33" t="s">
        <v>69</v>
      </c>
      <c r="F16" s="38" t="s">
        <v>71</v>
      </c>
      <c r="G16" s="33" t="s">
        <v>71</v>
      </c>
      <c r="H16" s="29">
        <v>120</v>
      </c>
      <c r="I16" s="29">
        <v>903192</v>
      </c>
      <c r="J16" s="29">
        <v>163</v>
      </c>
      <c r="K16" s="29">
        <v>1122489</v>
      </c>
      <c r="L16" s="29">
        <v>176</v>
      </c>
      <c r="M16" s="29">
        <v>1196671</v>
      </c>
      <c r="N16" s="53">
        <f t="shared" si="0"/>
        <v>7020.37472766885</v>
      </c>
      <c r="O16" s="54">
        <v>6315.77</v>
      </c>
      <c r="P16" s="29">
        <v>192</v>
      </c>
      <c r="Q16" s="29">
        <v>822954</v>
      </c>
      <c r="R16" s="29">
        <v>221</v>
      </c>
      <c r="S16" s="29">
        <v>803592</v>
      </c>
      <c r="T16" s="29">
        <v>323</v>
      </c>
      <c r="U16" s="29">
        <v>989728</v>
      </c>
      <c r="V16" s="30">
        <f t="shared" si="1"/>
        <v>3554.72010869565</v>
      </c>
      <c r="W16" s="61">
        <v>5639.08035714286</v>
      </c>
      <c r="X16" s="29">
        <v>243</v>
      </c>
      <c r="Y16" s="29">
        <v>751293</v>
      </c>
      <c r="Z16" s="29">
        <v>184</v>
      </c>
      <c r="AA16" s="29">
        <v>515812</v>
      </c>
      <c r="AB16" s="29">
        <v>23</v>
      </c>
      <c r="AC16" s="29">
        <v>40914</v>
      </c>
      <c r="AD16" s="56">
        <f t="shared" si="2"/>
        <v>2906.70888888889</v>
      </c>
      <c r="AE16" s="57">
        <v>3451.24043715847</v>
      </c>
    </row>
    <row r="17" spans="1:31">
      <c r="A17" s="42"/>
      <c r="B17" s="39"/>
      <c r="C17" s="43"/>
      <c r="D17" s="39"/>
      <c r="E17" s="33" t="s">
        <v>72</v>
      </c>
      <c r="F17" s="38" t="s">
        <v>73</v>
      </c>
      <c r="G17" s="33" t="s">
        <v>73</v>
      </c>
      <c r="H17" s="29">
        <v>11</v>
      </c>
      <c r="I17" s="29">
        <v>59997</v>
      </c>
      <c r="J17" s="29">
        <v>10</v>
      </c>
      <c r="K17" s="29">
        <v>71104</v>
      </c>
      <c r="L17" s="29">
        <v>5</v>
      </c>
      <c r="M17" s="29">
        <v>19077</v>
      </c>
      <c r="N17" s="53">
        <f t="shared" si="0"/>
        <v>5776.07692307692</v>
      </c>
      <c r="O17" s="59">
        <v>6294.685</v>
      </c>
      <c r="P17" s="29">
        <v>4</v>
      </c>
      <c r="Q17" s="29">
        <v>16052</v>
      </c>
      <c r="R17" s="29">
        <v>14</v>
      </c>
      <c r="S17" s="29">
        <v>39677</v>
      </c>
      <c r="T17" s="29">
        <v>15</v>
      </c>
      <c r="U17" s="29">
        <v>36536</v>
      </c>
      <c r="V17" s="30">
        <f t="shared" si="1"/>
        <v>2795.90909090909</v>
      </c>
      <c r="W17" s="61">
        <v>5620.25446428571</v>
      </c>
      <c r="X17" s="29">
        <v>3</v>
      </c>
      <c r="Y17" s="29">
        <v>10173</v>
      </c>
      <c r="Z17" s="29">
        <v>3</v>
      </c>
      <c r="AA17" s="29">
        <v>8038</v>
      </c>
      <c r="AB17" s="29">
        <v>15</v>
      </c>
      <c r="AC17" s="29">
        <v>26808</v>
      </c>
      <c r="AD17" s="56">
        <f t="shared" si="2"/>
        <v>2143.7619047619</v>
      </c>
      <c r="AE17" s="57">
        <v>3439.71857923497</v>
      </c>
    </row>
    <row r="18" spans="1:31">
      <c r="A18" s="37"/>
      <c r="B18" s="44"/>
      <c r="C18" s="45"/>
      <c r="D18" s="44"/>
      <c r="E18" s="34" t="s">
        <v>74</v>
      </c>
      <c r="F18" s="35" t="s">
        <v>75</v>
      </c>
      <c r="G18" s="34" t="s">
        <v>75</v>
      </c>
      <c r="H18" s="29">
        <v>26</v>
      </c>
      <c r="I18" s="29">
        <v>222860</v>
      </c>
      <c r="J18" s="29">
        <v>247</v>
      </c>
      <c r="K18" s="29">
        <v>888683</v>
      </c>
      <c r="L18" s="29">
        <v>343</v>
      </c>
      <c r="M18" s="29">
        <v>1314442</v>
      </c>
      <c r="N18" s="53">
        <f t="shared" si="0"/>
        <v>3938.28733766234</v>
      </c>
      <c r="O18" s="59">
        <v>3723</v>
      </c>
      <c r="P18" s="29">
        <v>17</v>
      </c>
      <c r="Q18" s="29">
        <v>49429</v>
      </c>
      <c r="R18" s="29">
        <v>42</v>
      </c>
      <c r="S18" s="29">
        <v>105618</v>
      </c>
      <c r="T18" s="29">
        <v>59</v>
      </c>
      <c r="U18" s="29">
        <v>148712</v>
      </c>
      <c r="V18" s="30">
        <f t="shared" si="1"/>
        <v>2574.22881355932</v>
      </c>
      <c r="W18" s="61">
        <v>3324.10714285714</v>
      </c>
      <c r="X18" s="29">
        <v>39</v>
      </c>
      <c r="Y18" s="29">
        <v>132239</v>
      </c>
      <c r="Z18" s="29">
        <v>135</v>
      </c>
      <c r="AA18" s="29">
        <v>336166</v>
      </c>
      <c r="AB18" s="29">
        <v>151</v>
      </c>
      <c r="AC18" s="29">
        <v>249600</v>
      </c>
      <c r="AD18" s="56">
        <f t="shared" si="2"/>
        <v>2209.24615384615</v>
      </c>
      <c r="AE18" s="57">
        <v>2034.4262295082</v>
      </c>
    </row>
    <row r="19" spans="1:31">
      <c r="A19" s="7">
        <v>14</v>
      </c>
      <c r="B19" s="8"/>
      <c r="C19" s="10" t="s">
        <v>76</v>
      </c>
      <c r="D19" s="38" t="s">
        <v>77</v>
      </c>
      <c r="E19" s="33" t="s">
        <v>78</v>
      </c>
      <c r="F19" s="38" t="s">
        <v>79</v>
      </c>
      <c r="G19" s="33" t="s">
        <v>79</v>
      </c>
      <c r="H19" s="29">
        <v>1470</v>
      </c>
      <c r="I19" s="29">
        <v>16813317</v>
      </c>
      <c r="J19" s="29">
        <v>48</v>
      </c>
      <c r="K19" s="29">
        <v>497573</v>
      </c>
      <c r="L19" s="29">
        <v>37</v>
      </c>
      <c r="M19" s="29">
        <v>184087</v>
      </c>
      <c r="N19" s="53">
        <f t="shared" si="0"/>
        <v>11250.7890675241</v>
      </c>
      <c r="O19" s="54">
        <v>8811.91</v>
      </c>
      <c r="P19" s="29">
        <v>1211</v>
      </c>
      <c r="Q19" s="29">
        <v>6596534</v>
      </c>
      <c r="R19" s="29">
        <v>76</v>
      </c>
      <c r="S19" s="29">
        <v>352832</v>
      </c>
      <c r="T19" s="29">
        <v>65</v>
      </c>
      <c r="U19" s="29">
        <v>287289</v>
      </c>
      <c r="V19" s="30">
        <f t="shared" si="1"/>
        <v>5352.55547337278</v>
      </c>
      <c r="W19" s="61">
        <v>7867.77678571428</v>
      </c>
      <c r="X19" s="29">
        <v>33</v>
      </c>
      <c r="Y19" s="29">
        <v>99469</v>
      </c>
      <c r="Z19" s="29">
        <v>3</v>
      </c>
      <c r="AA19" s="29">
        <v>3416</v>
      </c>
      <c r="AB19" s="29">
        <v>0</v>
      </c>
      <c r="AC19" s="29">
        <v>0</v>
      </c>
      <c r="AD19" s="56">
        <f t="shared" si="2"/>
        <v>2857.91666666667</v>
      </c>
      <c r="AE19" s="57">
        <v>4815.25136612022</v>
      </c>
    </row>
    <row r="20" spans="1:31">
      <c r="A20" s="7">
        <v>15</v>
      </c>
      <c r="B20" s="35"/>
      <c r="C20" s="34" t="s">
        <v>80</v>
      </c>
      <c r="D20" s="35" t="s">
        <v>81</v>
      </c>
      <c r="E20" s="34" t="s">
        <v>82</v>
      </c>
      <c r="F20" s="35" t="s">
        <v>83</v>
      </c>
      <c r="G20" s="35" t="s">
        <v>83</v>
      </c>
      <c r="H20" s="29">
        <v>804</v>
      </c>
      <c r="I20" s="29">
        <v>8173997</v>
      </c>
      <c r="J20" s="29">
        <v>761</v>
      </c>
      <c r="K20" s="29">
        <v>7763240</v>
      </c>
      <c r="L20" s="29">
        <v>770</v>
      </c>
      <c r="M20" s="29">
        <v>6742044</v>
      </c>
      <c r="N20" s="53">
        <f t="shared" si="0"/>
        <v>9712.75417558887</v>
      </c>
      <c r="O20" s="62">
        <v>9500</v>
      </c>
      <c r="P20" s="29">
        <v>756</v>
      </c>
      <c r="Q20" s="29">
        <v>4000110</v>
      </c>
      <c r="R20" s="29">
        <v>736</v>
      </c>
      <c r="S20" s="29">
        <v>3718251</v>
      </c>
      <c r="T20" s="29">
        <v>746</v>
      </c>
      <c r="U20" s="29">
        <v>3641437</v>
      </c>
      <c r="V20" s="30">
        <f t="shared" si="1"/>
        <v>5075.87042001787</v>
      </c>
      <c r="W20" s="61">
        <v>8482.14285714286</v>
      </c>
      <c r="X20" s="29">
        <v>84</v>
      </c>
      <c r="Y20" s="29">
        <v>196954</v>
      </c>
      <c r="Z20" s="29">
        <v>85</v>
      </c>
      <c r="AA20" s="29">
        <v>187938</v>
      </c>
      <c r="AB20" s="29">
        <v>93</v>
      </c>
      <c r="AC20" s="29">
        <v>170835</v>
      </c>
      <c r="AD20" s="56">
        <f t="shared" si="2"/>
        <v>2121.09541984733</v>
      </c>
      <c r="AE20" s="57">
        <v>5191.25683060109</v>
      </c>
    </row>
    <row r="21" spans="1:31">
      <c r="A21" s="7">
        <v>16</v>
      </c>
      <c r="B21" s="46"/>
      <c r="C21" s="47" t="s">
        <v>84</v>
      </c>
      <c r="D21" s="48" t="s">
        <v>85</v>
      </c>
      <c r="E21" s="34" t="s">
        <v>86</v>
      </c>
      <c r="F21" s="35" t="s">
        <v>87</v>
      </c>
      <c r="G21" s="34" t="s">
        <v>88</v>
      </c>
      <c r="H21" s="29">
        <v>252</v>
      </c>
      <c r="I21" s="29">
        <v>1235763</v>
      </c>
      <c r="J21" s="29">
        <v>234</v>
      </c>
      <c r="K21" s="29">
        <v>1090002</v>
      </c>
      <c r="L21" s="29">
        <v>241</v>
      </c>
      <c r="M21" s="29">
        <v>1039395</v>
      </c>
      <c r="N21" s="53">
        <f t="shared" si="0"/>
        <v>4628.83081155433</v>
      </c>
      <c r="O21" s="62">
        <v>5870.44</v>
      </c>
      <c r="P21" s="29">
        <v>222</v>
      </c>
      <c r="Q21" s="29">
        <v>556559</v>
      </c>
      <c r="R21" s="29">
        <v>328</v>
      </c>
      <c r="S21" s="29">
        <v>796699</v>
      </c>
      <c r="T21" s="29">
        <v>267</v>
      </c>
      <c r="U21" s="29">
        <v>710307</v>
      </c>
      <c r="V21" s="30">
        <f t="shared" si="1"/>
        <v>2525.78335373317</v>
      </c>
      <c r="W21" s="61">
        <v>5241.46428571428</v>
      </c>
      <c r="X21" s="29">
        <v>3</v>
      </c>
      <c r="Y21" s="29">
        <v>5139</v>
      </c>
      <c r="Z21" s="29">
        <v>9</v>
      </c>
      <c r="AA21" s="29">
        <v>14237</v>
      </c>
      <c r="AB21" s="29">
        <v>33</v>
      </c>
      <c r="AC21" s="29">
        <v>34350</v>
      </c>
      <c r="AD21" s="56">
        <f t="shared" si="2"/>
        <v>1193.91111111111</v>
      </c>
      <c r="AE21" s="57">
        <v>3207.89071038251</v>
      </c>
    </row>
    <row r="22" spans="1:31">
      <c r="A22" s="36">
        <v>17</v>
      </c>
      <c r="B22" s="49"/>
      <c r="C22" s="47" t="s">
        <v>89</v>
      </c>
      <c r="D22" s="48" t="s">
        <v>90</v>
      </c>
      <c r="E22" s="33" t="s">
        <v>91</v>
      </c>
      <c r="F22" s="38" t="s">
        <v>92</v>
      </c>
      <c r="G22" s="33" t="s">
        <v>92</v>
      </c>
      <c r="H22" s="29">
        <v>42</v>
      </c>
      <c r="I22" s="29">
        <v>337537</v>
      </c>
      <c r="J22" s="29">
        <v>62</v>
      </c>
      <c r="K22" s="29">
        <v>524630</v>
      </c>
      <c r="L22" s="29">
        <v>73</v>
      </c>
      <c r="M22" s="29">
        <v>834543</v>
      </c>
      <c r="N22" s="53">
        <f t="shared" si="0"/>
        <v>9585.93220338983</v>
      </c>
      <c r="O22" s="54">
        <v>8514.9</v>
      </c>
      <c r="P22" s="29">
        <v>48</v>
      </c>
      <c r="Q22" s="29">
        <v>218650</v>
      </c>
      <c r="R22" s="29">
        <v>54</v>
      </c>
      <c r="S22" s="29">
        <v>254899</v>
      </c>
      <c r="T22" s="29">
        <v>55</v>
      </c>
      <c r="U22" s="29">
        <v>185494</v>
      </c>
      <c r="V22" s="30">
        <f t="shared" si="1"/>
        <v>4197.72611464968</v>
      </c>
      <c r="W22" s="61">
        <v>7602.58928571428</v>
      </c>
      <c r="X22" s="29">
        <v>1</v>
      </c>
      <c r="Y22" s="29">
        <v>848</v>
      </c>
      <c r="Z22" s="29">
        <v>0</v>
      </c>
      <c r="AA22" s="29">
        <v>0</v>
      </c>
      <c r="AB22" s="29">
        <v>0</v>
      </c>
      <c r="AC22" s="29">
        <v>0</v>
      </c>
      <c r="AD22" s="56">
        <f t="shared" si="2"/>
        <v>848</v>
      </c>
      <c r="AE22" s="57">
        <v>4652.95081967213</v>
      </c>
    </row>
    <row r="23" spans="1:31">
      <c r="A23" s="42"/>
      <c r="B23" s="50"/>
      <c r="C23" s="51"/>
      <c r="D23" s="50"/>
      <c r="E23" s="34" t="s">
        <v>93</v>
      </c>
      <c r="F23" s="35" t="s">
        <v>94</v>
      </c>
      <c r="G23" s="34" t="s">
        <v>94</v>
      </c>
      <c r="H23" s="29">
        <v>123</v>
      </c>
      <c r="I23" s="29">
        <v>1272484</v>
      </c>
      <c r="J23" s="29">
        <v>158</v>
      </c>
      <c r="K23" s="29">
        <v>1913852</v>
      </c>
      <c r="L23" s="29">
        <v>179</v>
      </c>
      <c r="M23" s="29">
        <v>2447818</v>
      </c>
      <c r="N23" s="53">
        <f t="shared" si="0"/>
        <v>12248.1608695652</v>
      </c>
      <c r="O23" s="62">
        <v>5434.24</v>
      </c>
      <c r="P23" s="29">
        <v>159</v>
      </c>
      <c r="Q23" s="29">
        <v>647749</v>
      </c>
      <c r="R23" s="29">
        <v>213</v>
      </c>
      <c r="S23" s="29">
        <v>838502</v>
      </c>
      <c r="T23" s="29">
        <v>178</v>
      </c>
      <c r="U23" s="29">
        <v>608936</v>
      </c>
      <c r="V23" s="30">
        <f t="shared" si="1"/>
        <v>3809.43090909091</v>
      </c>
      <c r="W23" s="61">
        <v>4852</v>
      </c>
      <c r="X23" s="29">
        <v>4</v>
      </c>
      <c r="Y23" s="29">
        <v>25514</v>
      </c>
      <c r="Z23" s="29">
        <v>8</v>
      </c>
      <c r="AA23" s="29">
        <v>15255</v>
      </c>
      <c r="AB23" s="29">
        <v>9</v>
      </c>
      <c r="AC23" s="29">
        <v>12222</v>
      </c>
      <c r="AD23" s="56">
        <f t="shared" si="2"/>
        <v>2523.38095238095</v>
      </c>
      <c r="AE23" s="57">
        <v>2969.53005464481</v>
      </c>
    </row>
    <row r="24" spans="1:31">
      <c r="A24" s="37"/>
      <c r="B24" s="46"/>
      <c r="C24" s="52"/>
      <c r="D24" s="46"/>
      <c r="E24" s="33" t="s">
        <v>95</v>
      </c>
      <c r="F24" s="38" t="s">
        <v>96</v>
      </c>
      <c r="G24" s="33" t="s">
        <v>96</v>
      </c>
      <c r="H24" s="29">
        <v>62</v>
      </c>
      <c r="I24" s="29">
        <v>469111</v>
      </c>
      <c r="J24" s="29">
        <v>69</v>
      </c>
      <c r="K24" s="29">
        <v>419128</v>
      </c>
      <c r="L24" s="29">
        <v>86</v>
      </c>
      <c r="M24" s="29">
        <v>729665</v>
      </c>
      <c r="N24" s="53">
        <f t="shared" si="0"/>
        <v>7455.77880184332</v>
      </c>
      <c r="O24" s="54">
        <v>3846.95</v>
      </c>
      <c r="P24" s="29">
        <v>48</v>
      </c>
      <c r="Q24" s="29">
        <v>143555</v>
      </c>
      <c r="R24" s="29">
        <v>73</v>
      </c>
      <c r="S24" s="29">
        <v>291740</v>
      </c>
      <c r="T24" s="29">
        <v>59</v>
      </c>
      <c r="U24" s="29">
        <v>208972</v>
      </c>
      <c r="V24" s="30">
        <f t="shared" si="1"/>
        <v>3579.26111111111</v>
      </c>
      <c r="W24" s="61">
        <v>3434.77678571429</v>
      </c>
      <c r="X24" s="29">
        <v>2</v>
      </c>
      <c r="Y24" s="29">
        <v>7021</v>
      </c>
      <c r="Z24" s="29">
        <v>1</v>
      </c>
      <c r="AA24" s="29">
        <v>904</v>
      </c>
      <c r="AB24" s="29">
        <v>2</v>
      </c>
      <c r="AC24" s="29">
        <v>1748</v>
      </c>
      <c r="AD24" s="56">
        <f t="shared" si="2"/>
        <v>1934.6</v>
      </c>
      <c r="AE24" s="57">
        <v>2102.15846994536</v>
      </c>
    </row>
    <row r="25" spans="1:31">
      <c r="A25" s="7">
        <v>18</v>
      </c>
      <c r="B25" s="35"/>
      <c r="C25" s="34" t="s">
        <v>97</v>
      </c>
      <c r="D25" s="35" t="s">
        <v>98</v>
      </c>
      <c r="E25" s="34" t="s">
        <v>99</v>
      </c>
      <c r="F25" s="35" t="s">
        <v>100</v>
      </c>
      <c r="G25" s="35" t="s">
        <v>100</v>
      </c>
      <c r="H25" s="29">
        <v>184</v>
      </c>
      <c r="I25" s="29">
        <v>1706982</v>
      </c>
      <c r="J25" s="29">
        <v>198</v>
      </c>
      <c r="K25" s="29">
        <v>1539704</v>
      </c>
      <c r="L25" s="29">
        <v>224</v>
      </c>
      <c r="M25" s="29">
        <v>2119021</v>
      </c>
      <c r="N25" s="53">
        <f t="shared" si="0"/>
        <v>8854.30198019802</v>
      </c>
      <c r="O25" s="62">
        <v>9518</v>
      </c>
      <c r="P25" s="29">
        <v>14</v>
      </c>
      <c r="Q25" s="29">
        <v>79060</v>
      </c>
      <c r="R25" s="29">
        <v>4</v>
      </c>
      <c r="S25" s="29">
        <v>14788</v>
      </c>
      <c r="T25" s="29">
        <v>21</v>
      </c>
      <c r="U25" s="29">
        <v>104419</v>
      </c>
      <c r="V25" s="30">
        <f t="shared" si="1"/>
        <v>5083.76923076923</v>
      </c>
      <c r="W25" s="61">
        <v>8498.21428571428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56">
        <v>0</v>
      </c>
      <c r="AE25" s="57">
        <v>5201.09289617486</v>
      </c>
    </row>
    <row r="26" spans="1:31">
      <c r="A26" s="7">
        <v>19</v>
      </c>
      <c r="B26" s="8"/>
      <c r="C26" s="33" t="s">
        <v>101</v>
      </c>
      <c r="D26" s="38" t="s">
        <v>102</v>
      </c>
      <c r="E26" s="33" t="s">
        <v>103</v>
      </c>
      <c r="F26" s="38" t="s">
        <v>104</v>
      </c>
      <c r="G26" s="33" t="s">
        <v>104</v>
      </c>
      <c r="H26" s="29">
        <v>154</v>
      </c>
      <c r="I26" s="29">
        <v>1067742</v>
      </c>
      <c r="J26" s="29">
        <v>174</v>
      </c>
      <c r="K26" s="29">
        <v>1105777</v>
      </c>
      <c r="L26" s="29">
        <v>199</v>
      </c>
      <c r="M26" s="29">
        <v>1186144</v>
      </c>
      <c r="N26" s="53">
        <f t="shared" si="0"/>
        <v>6375.07210626186</v>
      </c>
      <c r="O26" s="54">
        <v>9606.29</v>
      </c>
      <c r="P26" s="29">
        <v>6</v>
      </c>
      <c r="Q26" s="29">
        <v>21082</v>
      </c>
      <c r="R26" s="29">
        <v>12</v>
      </c>
      <c r="S26" s="29">
        <v>29069</v>
      </c>
      <c r="T26" s="29">
        <v>6</v>
      </c>
      <c r="U26" s="29">
        <v>29927</v>
      </c>
      <c r="V26" s="30">
        <f t="shared" si="1"/>
        <v>3336.58333333333</v>
      </c>
      <c r="W26" s="61">
        <v>8577.04464285714</v>
      </c>
      <c r="X26" s="29">
        <v>1</v>
      </c>
      <c r="Y26" s="29">
        <v>2539</v>
      </c>
      <c r="Z26" s="29">
        <v>1</v>
      </c>
      <c r="AA26" s="29">
        <v>2146</v>
      </c>
      <c r="AB26" s="29">
        <v>1</v>
      </c>
      <c r="AC26" s="29">
        <v>1337</v>
      </c>
      <c r="AD26" s="56">
        <f t="shared" si="2"/>
        <v>2007.33333333333</v>
      </c>
      <c r="AE26" s="57">
        <v>5249.33879781421</v>
      </c>
    </row>
    <row r="27" spans="1:31">
      <c r="A27" s="7">
        <v>20</v>
      </c>
      <c r="B27" s="35"/>
      <c r="C27" s="34" t="s">
        <v>105</v>
      </c>
      <c r="D27" s="35" t="s">
        <v>106</v>
      </c>
      <c r="E27" s="34" t="s">
        <v>107</v>
      </c>
      <c r="F27" s="35" t="s">
        <v>108</v>
      </c>
      <c r="G27" s="34" t="s">
        <v>108</v>
      </c>
      <c r="H27" s="29">
        <v>65</v>
      </c>
      <c r="I27" s="29">
        <v>1085872</v>
      </c>
      <c r="J27" s="29">
        <v>49</v>
      </c>
      <c r="K27" s="29">
        <v>836124</v>
      </c>
      <c r="L27" s="29">
        <v>34</v>
      </c>
      <c r="M27" s="29">
        <v>566352</v>
      </c>
      <c r="N27" s="53">
        <f t="shared" si="0"/>
        <v>16813.1621621622</v>
      </c>
      <c r="O27" s="62">
        <v>10423.175</v>
      </c>
      <c r="P27" s="29">
        <v>29</v>
      </c>
      <c r="Q27" s="29">
        <v>172459</v>
      </c>
      <c r="R27" s="29">
        <v>41</v>
      </c>
      <c r="S27" s="29">
        <v>185053</v>
      </c>
      <c r="T27" s="29">
        <v>43</v>
      </c>
      <c r="U27" s="29">
        <v>216729</v>
      </c>
      <c r="V27" s="30">
        <f t="shared" si="1"/>
        <v>5081.77876106195</v>
      </c>
      <c r="W27" s="61">
        <v>9306.40625</v>
      </c>
      <c r="X27" s="29">
        <v>0</v>
      </c>
      <c r="Y27" s="29">
        <v>0</v>
      </c>
      <c r="Z27" s="29">
        <v>4</v>
      </c>
      <c r="AA27" s="29">
        <v>13806</v>
      </c>
      <c r="AB27" s="29">
        <v>4</v>
      </c>
      <c r="AC27" s="29">
        <v>6636</v>
      </c>
      <c r="AD27" s="56">
        <f t="shared" si="2"/>
        <v>2555.25</v>
      </c>
      <c r="AE27" s="57">
        <v>5695.72404371585</v>
      </c>
    </row>
  </sheetData>
  <mergeCells count="22">
    <mergeCell ref="H1:M1"/>
    <mergeCell ref="P1:U1"/>
    <mergeCell ref="X1:AC1"/>
    <mergeCell ref="A1:A2"/>
    <mergeCell ref="A8:A9"/>
    <mergeCell ref="A16:A18"/>
    <mergeCell ref="A22:A24"/>
    <mergeCell ref="B1:B2"/>
    <mergeCell ref="B8:B9"/>
    <mergeCell ref="B16:B18"/>
    <mergeCell ref="B22:B24"/>
    <mergeCell ref="C1:C2"/>
    <mergeCell ref="C8:C9"/>
    <mergeCell ref="C16:C18"/>
    <mergeCell ref="C22:C24"/>
    <mergeCell ref="D1:D2"/>
    <mergeCell ref="D8:D9"/>
    <mergeCell ref="D16:D18"/>
    <mergeCell ref="D22:D24"/>
    <mergeCell ref="E1:E2"/>
    <mergeCell ref="F1:F2"/>
    <mergeCell ref="G1:G2"/>
  </mergeCells>
  <hyperlinks>
    <hyperlink ref="D15" r:id="rId1" display="A03.06.04.03"/>
    <hyperlink ref="D25" r:id="rId2" display="A11.02.09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7"/>
  <sheetViews>
    <sheetView topLeftCell="D1" workbookViewId="0">
      <selection activeCell="AE3" sqref="AE3:AE27"/>
    </sheetView>
  </sheetViews>
  <sheetFormatPr defaultColWidth="8.725" defaultRowHeight="13.5"/>
  <cols>
    <col min="1" max="1" width="5.75833333333333" style="2" customWidth="1"/>
    <col min="2" max="2" width="10.7583333333333" style="2" customWidth="1"/>
    <col min="3" max="3" width="16.2583333333333" style="2" customWidth="1"/>
    <col min="4" max="4" width="13.2583333333333" style="2" customWidth="1"/>
    <col min="5" max="5" width="23.6333333333333" style="2" customWidth="1"/>
    <col min="6" max="6" width="19.6583333333333" style="2" customWidth="1"/>
    <col min="7" max="7" width="20.7583333333333" style="2" customWidth="1"/>
    <col min="8" max="8" width="11.5416666666667" style="1" hidden="1" customWidth="1"/>
    <col min="9" max="9" width="13.7083333333333" style="1" hidden="1" customWidth="1"/>
    <col min="10" max="10" width="11.9583333333333" style="1" hidden="1" customWidth="1"/>
    <col min="11" max="11" width="14.8666666666667" style="1" hidden="1" customWidth="1"/>
    <col min="12" max="12" width="11.0666666666667" style="1" hidden="1" customWidth="1"/>
    <col min="13" max="13" width="13.4083333333333" style="1" hidden="1" customWidth="1"/>
    <col min="14" max="14" width="14.2166666666667" style="1" customWidth="1"/>
    <col min="15" max="15" width="0.125" style="1" customWidth="1"/>
    <col min="16" max="16" width="14.3833333333333" style="1" hidden="1" customWidth="1"/>
    <col min="17" max="17" width="11.125" style="1" hidden="1" customWidth="1"/>
    <col min="18" max="18" width="14.6166666666667" style="1" hidden="1" customWidth="1"/>
    <col min="19" max="19" width="11.2083333333333" style="1" hidden="1" customWidth="1"/>
    <col min="20" max="20" width="13.1833333333333" style="1" hidden="1" customWidth="1"/>
    <col min="21" max="21" width="13.1833333333333" style="1" customWidth="1"/>
    <col min="22" max="23" width="13" style="1" customWidth="1"/>
    <col min="24" max="24" width="11.2833333333333" style="1" customWidth="1"/>
    <col min="25" max="25" width="11.2833333333333" style="1" hidden="1" customWidth="1"/>
    <col min="26" max="26" width="13.5583333333333" style="1" hidden="1" customWidth="1"/>
    <col min="27" max="27" width="11.1333333333333" style="1" hidden="1" customWidth="1"/>
    <col min="28" max="28" width="13.7833333333333" style="1" hidden="1" customWidth="1"/>
    <col min="29" max="29" width="11.0583333333333" style="1" hidden="1" customWidth="1"/>
    <col min="30" max="30" width="13.025" style="1" hidden="1" customWidth="1"/>
    <col min="31" max="32" width="13.025" style="1" customWidth="1"/>
    <col min="33" max="33" width="12.625" style="1"/>
    <col min="34" max="16384" width="8.725" style="1"/>
  </cols>
  <sheetData>
    <row r="1" s="1" customFormat="1" ht="28" customHeight="1" spans="1:3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6"/>
      <c r="J1" s="16"/>
      <c r="K1" s="16"/>
      <c r="L1" s="16"/>
      <c r="M1" s="17"/>
      <c r="N1" s="18" t="s">
        <v>109</v>
      </c>
      <c r="O1" s="19" t="s">
        <v>8</v>
      </c>
      <c r="P1" s="18"/>
      <c r="Q1" s="18"/>
      <c r="R1" s="18"/>
      <c r="S1" s="18"/>
      <c r="T1" s="18"/>
      <c r="U1" s="18" t="s">
        <v>110</v>
      </c>
      <c r="V1" s="18"/>
      <c r="W1" s="18"/>
      <c r="X1" s="18"/>
      <c r="Y1" s="20" t="s">
        <v>9</v>
      </c>
      <c r="Z1" s="20"/>
      <c r="AA1" s="20"/>
      <c r="AB1" s="20"/>
      <c r="AC1" s="20"/>
      <c r="AD1" s="20"/>
      <c r="AE1" s="21" t="s">
        <v>111</v>
      </c>
      <c r="AF1" s="21"/>
      <c r="AG1" s="21"/>
    </row>
    <row r="2" s="13" customFormat="1" ht="27" customHeight="1" spans="1:33">
      <c r="A2" s="22"/>
      <c r="B2" s="22"/>
      <c r="C2" s="22"/>
      <c r="D2" s="22"/>
      <c r="E2" s="22"/>
      <c r="F2" s="22"/>
      <c r="G2" s="22"/>
      <c r="H2" s="15" t="s">
        <v>10</v>
      </c>
      <c r="I2" s="23" t="s">
        <v>11</v>
      </c>
      <c r="J2" s="23" t="s">
        <v>12</v>
      </c>
      <c r="K2" s="23" t="s">
        <v>13</v>
      </c>
      <c r="L2" s="23" t="s">
        <v>14</v>
      </c>
      <c r="M2" s="23" t="s">
        <v>15</v>
      </c>
      <c r="N2" s="24" t="s">
        <v>16</v>
      </c>
      <c r="O2" s="23" t="s">
        <v>10</v>
      </c>
      <c r="P2" s="23" t="s">
        <v>11</v>
      </c>
      <c r="Q2" s="23" t="s">
        <v>12</v>
      </c>
      <c r="R2" s="23" t="s">
        <v>13</v>
      </c>
      <c r="S2" s="23" t="s">
        <v>14</v>
      </c>
      <c r="T2" s="23" t="s">
        <v>15</v>
      </c>
      <c r="U2" s="25">
        <v>0.85</v>
      </c>
      <c r="V2" s="25">
        <v>0.75</v>
      </c>
      <c r="W2" s="25" t="s">
        <v>112</v>
      </c>
      <c r="X2" s="23" t="s">
        <v>113</v>
      </c>
      <c r="Y2" s="23" t="s">
        <v>10</v>
      </c>
      <c r="Z2" s="23" t="s">
        <v>11</v>
      </c>
      <c r="AA2" s="23" t="s">
        <v>12</v>
      </c>
      <c r="AB2" s="23" t="s">
        <v>13</v>
      </c>
      <c r="AC2" s="23" t="s">
        <v>14</v>
      </c>
      <c r="AD2" s="23" t="s">
        <v>15</v>
      </c>
      <c r="AE2" s="26">
        <v>0.52</v>
      </c>
      <c r="AF2" s="26" t="s">
        <v>112</v>
      </c>
      <c r="AG2" s="27" t="s">
        <v>17</v>
      </c>
    </row>
    <row r="3" s="1" customFormat="1" spans="1:33">
      <c r="A3" s="7">
        <v>1</v>
      </c>
      <c r="B3" s="28"/>
      <c r="C3" s="8" t="s">
        <v>18</v>
      </c>
      <c r="D3" s="8" t="s">
        <v>19</v>
      </c>
      <c r="E3" s="8" t="s">
        <v>20</v>
      </c>
      <c r="F3" s="8" t="s">
        <v>21</v>
      </c>
      <c r="G3" s="8" t="s">
        <v>21</v>
      </c>
      <c r="H3" s="29">
        <v>1</v>
      </c>
      <c r="I3" s="29">
        <v>57748</v>
      </c>
      <c r="J3" s="29">
        <v>19</v>
      </c>
      <c r="K3" s="29">
        <v>94983</v>
      </c>
      <c r="L3" s="29">
        <v>3</v>
      </c>
      <c r="M3" s="29">
        <v>59280</v>
      </c>
      <c r="N3" s="30">
        <v>8900</v>
      </c>
      <c r="O3" s="29">
        <v>11</v>
      </c>
      <c r="P3" s="29">
        <v>35551</v>
      </c>
      <c r="Q3" s="29">
        <v>16</v>
      </c>
      <c r="R3" s="29">
        <v>48802</v>
      </c>
      <c r="S3" s="29">
        <v>19</v>
      </c>
      <c r="T3" s="29">
        <v>54860</v>
      </c>
      <c r="U3" s="30">
        <f>N3*85%</f>
        <v>7565</v>
      </c>
      <c r="V3" s="30">
        <f>N3*0.75</f>
        <v>6675</v>
      </c>
      <c r="W3" s="30">
        <v>3026.36956521739</v>
      </c>
      <c r="X3" s="31">
        <v>7921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29">
        <v>0</v>
      </c>
      <c r="AE3" s="32">
        <f>N3*0.52</f>
        <v>4628</v>
      </c>
      <c r="AF3" s="32">
        <v>0</v>
      </c>
      <c r="AG3" s="31">
        <v>4895</v>
      </c>
    </row>
    <row r="4" s="1" customFormat="1" spans="1:33">
      <c r="A4" s="7">
        <v>2</v>
      </c>
      <c r="B4" s="7"/>
      <c r="C4" s="8" t="s">
        <v>22</v>
      </c>
      <c r="D4" s="8" t="s">
        <v>23</v>
      </c>
      <c r="E4" s="8" t="s">
        <v>24</v>
      </c>
      <c r="F4" s="8" t="s">
        <v>25</v>
      </c>
      <c r="G4" s="8" t="s">
        <v>25</v>
      </c>
      <c r="H4" s="29">
        <v>792</v>
      </c>
      <c r="I4" s="29">
        <v>13307897</v>
      </c>
      <c r="J4" s="29">
        <v>835</v>
      </c>
      <c r="K4" s="29">
        <v>13190099</v>
      </c>
      <c r="L4" s="29">
        <v>751</v>
      </c>
      <c r="M4" s="29">
        <v>11298800</v>
      </c>
      <c r="N4" s="30">
        <f>(M4+K4+I4)/(H4+J4+L4)</f>
        <v>15894.3633305299</v>
      </c>
      <c r="O4" s="29">
        <v>153</v>
      </c>
      <c r="P4" s="29">
        <v>1218736</v>
      </c>
      <c r="Q4" s="29">
        <v>173</v>
      </c>
      <c r="R4" s="29">
        <v>1085622</v>
      </c>
      <c r="S4" s="29">
        <v>173</v>
      </c>
      <c r="T4" s="29">
        <v>1244452</v>
      </c>
      <c r="U4" s="30">
        <f>N4*0.85</f>
        <v>13510.2088309504</v>
      </c>
      <c r="V4" s="30">
        <f t="shared" ref="V4:V27" si="0">N4*0.75</f>
        <v>11920.7724978974</v>
      </c>
      <c r="W4" s="30">
        <v>7111.84368737475</v>
      </c>
      <c r="X4" s="31">
        <v>18867.756585</v>
      </c>
      <c r="Y4" s="29">
        <v>3</v>
      </c>
      <c r="Z4" s="29">
        <v>8243</v>
      </c>
      <c r="AA4" s="29">
        <v>2</v>
      </c>
      <c r="AB4" s="29">
        <v>1750</v>
      </c>
      <c r="AC4" s="29">
        <v>17</v>
      </c>
      <c r="AD4" s="29">
        <v>69966</v>
      </c>
      <c r="AE4" s="32">
        <f t="shared" ref="AE4:AE27" si="1">N4*0.52</f>
        <v>8265.06893187553</v>
      </c>
      <c r="AF4" s="32">
        <v>3634.5</v>
      </c>
      <c r="AG4" s="31">
        <v>11659.849575</v>
      </c>
    </row>
    <row r="5" s="1" customFormat="1" spans="1:33">
      <c r="A5" s="7">
        <v>3</v>
      </c>
      <c r="B5" s="7"/>
      <c r="C5" s="8" t="s">
        <v>26</v>
      </c>
      <c r="D5" s="8" t="s">
        <v>27</v>
      </c>
      <c r="E5" s="8" t="s">
        <v>28</v>
      </c>
      <c r="F5" s="8" t="s">
        <v>29</v>
      </c>
      <c r="G5" s="8" t="s">
        <v>29</v>
      </c>
      <c r="H5" s="29">
        <v>153</v>
      </c>
      <c r="I5" s="29">
        <v>1669887</v>
      </c>
      <c r="J5" s="29">
        <v>151</v>
      </c>
      <c r="K5" s="29">
        <v>1696975</v>
      </c>
      <c r="L5" s="29">
        <v>140</v>
      </c>
      <c r="M5" s="29">
        <v>1210156</v>
      </c>
      <c r="N5" s="30">
        <v>8014.12</v>
      </c>
      <c r="O5" s="29">
        <v>21</v>
      </c>
      <c r="P5" s="29">
        <v>64960</v>
      </c>
      <c r="Q5" s="29">
        <v>13</v>
      </c>
      <c r="R5" s="29">
        <v>44516</v>
      </c>
      <c r="S5" s="29">
        <v>18</v>
      </c>
      <c r="T5" s="29">
        <v>54917</v>
      </c>
      <c r="U5" s="30">
        <f t="shared" ref="U4:U27" si="2">N5*85%</f>
        <v>6812.002</v>
      </c>
      <c r="V5" s="30">
        <f t="shared" si="0"/>
        <v>6010.59</v>
      </c>
      <c r="W5" s="30">
        <v>3161.40384615385</v>
      </c>
      <c r="X5" s="31">
        <v>7132.5668</v>
      </c>
      <c r="Y5" s="29">
        <v>10</v>
      </c>
      <c r="Z5" s="29">
        <v>38816</v>
      </c>
      <c r="AA5" s="29">
        <v>9</v>
      </c>
      <c r="AB5" s="29">
        <v>11133</v>
      </c>
      <c r="AC5" s="29">
        <v>3</v>
      </c>
      <c r="AD5" s="29">
        <v>5139</v>
      </c>
      <c r="AE5" s="32">
        <f t="shared" si="1"/>
        <v>4167.3424</v>
      </c>
      <c r="AF5" s="32">
        <v>2504</v>
      </c>
      <c r="AG5" s="31">
        <v>4407.766</v>
      </c>
    </row>
    <row r="6" s="1" customFormat="1" spans="1:33">
      <c r="A6" s="7">
        <v>4</v>
      </c>
      <c r="B6" s="7"/>
      <c r="C6" s="10" t="s">
        <v>30</v>
      </c>
      <c r="D6" s="8" t="s">
        <v>31</v>
      </c>
      <c r="E6" s="33" t="s">
        <v>32</v>
      </c>
      <c r="F6" s="8" t="s">
        <v>33</v>
      </c>
      <c r="G6" s="8" t="s">
        <v>33</v>
      </c>
      <c r="H6" s="29">
        <v>1743</v>
      </c>
      <c r="I6" s="29">
        <v>19969020</v>
      </c>
      <c r="J6" s="29">
        <v>1841</v>
      </c>
      <c r="K6" s="29">
        <v>17495768</v>
      </c>
      <c r="L6" s="29">
        <v>1959</v>
      </c>
      <c r="M6" s="29">
        <v>21830859</v>
      </c>
      <c r="N6" s="30">
        <v>6948</v>
      </c>
      <c r="O6" s="29">
        <v>3018</v>
      </c>
      <c r="P6" s="29">
        <v>14705942</v>
      </c>
      <c r="Q6" s="29">
        <v>3178</v>
      </c>
      <c r="R6" s="29">
        <v>12854990</v>
      </c>
      <c r="S6" s="29">
        <v>2822</v>
      </c>
      <c r="T6" s="29">
        <v>10138879</v>
      </c>
      <c r="U6" s="30">
        <f t="shared" si="2"/>
        <v>5905.8</v>
      </c>
      <c r="V6" s="30">
        <f t="shared" si="0"/>
        <v>5211</v>
      </c>
      <c r="W6" s="30">
        <v>4180.50687513861</v>
      </c>
      <c r="X6" s="31">
        <v>6183.72</v>
      </c>
      <c r="Y6" s="29">
        <v>1655</v>
      </c>
      <c r="Z6" s="29">
        <v>5699090</v>
      </c>
      <c r="AA6" s="29">
        <v>1837</v>
      </c>
      <c r="AB6" s="29">
        <v>5364551</v>
      </c>
      <c r="AC6" s="29">
        <v>941</v>
      </c>
      <c r="AD6" s="29">
        <v>1601102</v>
      </c>
      <c r="AE6" s="32">
        <f t="shared" si="1"/>
        <v>3612.96</v>
      </c>
      <c r="AF6" s="32">
        <v>2856.92375366569</v>
      </c>
      <c r="AG6" s="31">
        <v>3821.4</v>
      </c>
    </row>
    <row r="7" s="1" customFormat="1" spans="1:33">
      <c r="A7" s="7">
        <v>5</v>
      </c>
      <c r="B7" s="28"/>
      <c r="C7" s="34" t="s">
        <v>34</v>
      </c>
      <c r="D7" s="35" t="s">
        <v>35</v>
      </c>
      <c r="E7" s="35" t="s">
        <v>36</v>
      </c>
      <c r="F7" s="35" t="s">
        <v>37</v>
      </c>
      <c r="G7" s="35" t="s">
        <v>37</v>
      </c>
      <c r="H7" s="29">
        <v>13</v>
      </c>
      <c r="I7" s="29">
        <v>76729</v>
      </c>
      <c r="J7" s="29">
        <v>21</v>
      </c>
      <c r="K7" s="29">
        <v>117528</v>
      </c>
      <c r="L7" s="29">
        <v>47</v>
      </c>
      <c r="M7" s="29">
        <v>318165</v>
      </c>
      <c r="N7" s="30">
        <f>(M7+K7+I7)/(H7+J7+L7)</f>
        <v>6326.1975308642</v>
      </c>
      <c r="O7" s="29">
        <v>10</v>
      </c>
      <c r="P7" s="29">
        <v>36595</v>
      </c>
      <c r="Q7" s="29">
        <v>11</v>
      </c>
      <c r="R7" s="29">
        <v>39984</v>
      </c>
      <c r="S7" s="29">
        <v>8</v>
      </c>
      <c r="T7" s="29">
        <v>25268</v>
      </c>
      <c r="U7" s="30">
        <f t="shared" si="2"/>
        <v>5377.26790123457</v>
      </c>
      <c r="V7" s="30">
        <f t="shared" si="0"/>
        <v>4744.64814814815</v>
      </c>
      <c r="W7" s="30">
        <v>3511.96551724138</v>
      </c>
      <c r="X7" s="31">
        <v>7039.28571428571</v>
      </c>
      <c r="Y7" s="29">
        <v>24</v>
      </c>
      <c r="Z7" s="29">
        <v>98123</v>
      </c>
      <c r="AA7" s="29">
        <v>24</v>
      </c>
      <c r="AB7" s="29">
        <v>84024</v>
      </c>
      <c r="AC7" s="29">
        <v>6</v>
      </c>
      <c r="AD7" s="29">
        <v>9939</v>
      </c>
      <c r="AE7" s="32">
        <f t="shared" si="1"/>
        <v>3289.62271604938</v>
      </c>
      <c r="AF7" s="32">
        <v>3557.14814814815</v>
      </c>
      <c r="AG7" s="31">
        <v>4308.19672131147</v>
      </c>
    </row>
    <row r="8" s="1" customFormat="1" spans="1:33">
      <c r="A8" s="36">
        <v>6</v>
      </c>
      <c r="B8" s="28"/>
      <c r="C8" s="34" t="s">
        <v>38</v>
      </c>
      <c r="D8" s="35" t="s">
        <v>39</v>
      </c>
      <c r="E8" s="35" t="s">
        <v>40</v>
      </c>
      <c r="F8" s="35" t="s">
        <v>41</v>
      </c>
      <c r="G8" s="35" t="s">
        <v>41</v>
      </c>
      <c r="H8" s="29">
        <v>183</v>
      </c>
      <c r="I8" s="29">
        <v>2486260</v>
      </c>
      <c r="J8" s="29">
        <v>309</v>
      </c>
      <c r="K8" s="29">
        <v>4662747</v>
      </c>
      <c r="L8" s="29">
        <v>345</v>
      </c>
      <c r="M8" s="29">
        <v>5142160</v>
      </c>
      <c r="N8" s="30">
        <v>7800</v>
      </c>
      <c r="O8" s="29">
        <v>325</v>
      </c>
      <c r="P8" s="29">
        <v>3054148</v>
      </c>
      <c r="Q8" s="29">
        <v>399</v>
      </c>
      <c r="R8" s="29">
        <v>3045753</v>
      </c>
      <c r="S8" s="29">
        <v>337</v>
      </c>
      <c r="T8" s="29">
        <v>2369128</v>
      </c>
      <c r="U8" s="30">
        <f t="shared" si="2"/>
        <v>6630</v>
      </c>
      <c r="V8" s="30">
        <f t="shared" si="0"/>
        <v>5850</v>
      </c>
      <c r="W8" s="30">
        <v>7982.11969839774</v>
      </c>
      <c r="X8" s="31">
        <v>6964.28571428571</v>
      </c>
      <c r="Y8" s="29">
        <v>523</v>
      </c>
      <c r="Z8" s="29">
        <v>1886338</v>
      </c>
      <c r="AA8" s="29">
        <v>469</v>
      </c>
      <c r="AB8" s="29">
        <v>1756695</v>
      </c>
      <c r="AC8" s="29">
        <v>117</v>
      </c>
      <c r="AD8" s="29">
        <v>314577</v>
      </c>
      <c r="AE8" s="32">
        <f t="shared" si="1"/>
        <v>4056</v>
      </c>
      <c r="AF8" s="32">
        <v>3568.62939585212</v>
      </c>
      <c r="AG8" s="31">
        <v>4262.29508196721</v>
      </c>
    </row>
    <row r="9" s="1" customFormat="1" spans="1:33">
      <c r="A9" s="37"/>
      <c r="B9" s="28"/>
      <c r="C9" s="34"/>
      <c r="D9" s="35"/>
      <c r="E9" s="35" t="s">
        <v>42</v>
      </c>
      <c r="F9" s="35" t="s">
        <v>43</v>
      </c>
      <c r="G9" s="35" t="s">
        <v>43</v>
      </c>
      <c r="H9" s="29">
        <v>409</v>
      </c>
      <c r="I9" s="29">
        <v>8607303</v>
      </c>
      <c r="J9" s="29">
        <v>554</v>
      </c>
      <c r="K9" s="29">
        <v>11309714</v>
      </c>
      <c r="L9" s="29">
        <v>577</v>
      </c>
      <c r="M9" s="29">
        <v>10350595</v>
      </c>
      <c r="N9" s="30">
        <v>7000</v>
      </c>
      <c r="O9" s="29">
        <v>395</v>
      </c>
      <c r="P9" s="29">
        <v>4807979</v>
      </c>
      <c r="Q9" s="29">
        <v>532</v>
      </c>
      <c r="R9" s="29">
        <v>5930609</v>
      </c>
      <c r="S9" s="29">
        <v>553</v>
      </c>
      <c r="T9" s="29">
        <v>5333666</v>
      </c>
      <c r="U9" s="30">
        <f t="shared" si="2"/>
        <v>5950</v>
      </c>
      <c r="V9" s="30">
        <f t="shared" si="0"/>
        <v>5250</v>
      </c>
      <c r="W9" s="30">
        <v>10859.6310810811</v>
      </c>
      <c r="X9" s="31">
        <v>6250</v>
      </c>
      <c r="Y9" s="29">
        <v>384</v>
      </c>
      <c r="Z9" s="29">
        <v>1720004</v>
      </c>
      <c r="AA9" s="29">
        <v>373</v>
      </c>
      <c r="AB9" s="29">
        <v>1894997</v>
      </c>
      <c r="AC9" s="29">
        <v>280</v>
      </c>
      <c r="AD9" s="29">
        <v>848224</v>
      </c>
      <c r="AE9" s="32">
        <f t="shared" si="1"/>
        <v>3640</v>
      </c>
      <c r="AF9" s="32">
        <v>4303.97782063645</v>
      </c>
      <c r="AG9" s="31">
        <v>3825.13661202186</v>
      </c>
    </row>
    <row r="10" s="1" customFormat="1" spans="1:33">
      <c r="A10" s="7">
        <v>7</v>
      </c>
      <c r="B10" s="28"/>
      <c r="C10" s="34" t="s">
        <v>44</v>
      </c>
      <c r="D10" s="35" t="s">
        <v>45</v>
      </c>
      <c r="E10" s="35" t="s">
        <v>44</v>
      </c>
      <c r="F10" s="35" t="s">
        <v>46</v>
      </c>
      <c r="G10" s="35" t="s">
        <v>47</v>
      </c>
      <c r="H10" s="29">
        <v>2267</v>
      </c>
      <c r="I10" s="29">
        <v>18357999</v>
      </c>
      <c r="J10" s="29">
        <v>2365</v>
      </c>
      <c r="K10" s="29">
        <v>19735083</v>
      </c>
      <c r="L10" s="29">
        <v>2375</v>
      </c>
      <c r="M10" s="29">
        <v>20692500</v>
      </c>
      <c r="N10" s="30">
        <f t="shared" ref="N10:N15" si="3">(M10+K10+I10)/(H10+J10+L10)</f>
        <v>8389.55073497931</v>
      </c>
      <c r="O10" s="29">
        <v>1001</v>
      </c>
      <c r="P10" s="29">
        <v>3818299</v>
      </c>
      <c r="Q10" s="29">
        <v>1144</v>
      </c>
      <c r="R10" s="29">
        <v>4341370</v>
      </c>
      <c r="S10" s="29">
        <v>924</v>
      </c>
      <c r="T10" s="29">
        <v>3451904</v>
      </c>
      <c r="U10" s="30">
        <f t="shared" si="2"/>
        <v>7131.11812473241</v>
      </c>
      <c r="V10" s="30">
        <f t="shared" si="0"/>
        <v>6292.16305123448</v>
      </c>
      <c r="W10" s="30">
        <v>3783.50374714891</v>
      </c>
      <c r="X10" s="31">
        <v>7680.35714285714</v>
      </c>
      <c r="Y10" s="29">
        <v>280</v>
      </c>
      <c r="Z10" s="29">
        <v>1303426</v>
      </c>
      <c r="AA10" s="29">
        <v>263</v>
      </c>
      <c r="AB10" s="29">
        <v>1078057</v>
      </c>
      <c r="AC10" s="29">
        <v>248</v>
      </c>
      <c r="AD10" s="29">
        <v>692724</v>
      </c>
      <c r="AE10" s="32">
        <f t="shared" si="1"/>
        <v>4362.56638218924</v>
      </c>
      <c r="AF10" s="32">
        <v>3886.4816687737</v>
      </c>
      <c r="AG10" s="31">
        <v>4700.54644808743</v>
      </c>
    </row>
    <row r="11" s="1" customFormat="1" spans="1:33">
      <c r="A11" s="7">
        <v>8</v>
      </c>
      <c r="B11" s="28"/>
      <c r="C11" s="34" t="s">
        <v>48</v>
      </c>
      <c r="D11" s="35" t="s">
        <v>49</v>
      </c>
      <c r="E11" s="35" t="s">
        <v>50</v>
      </c>
      <c r="F11" s="35" t="s">
        <v>51</v>
      </c>
      <c r="G11" s="35" t="s">
        <v>51</v>
      </c>
      <c r="H11" s="29">
        <v>603</v>
      </c>
      <c r="I11" s="29">
        <v>4338341</v>
      </c>
      <c r="J11" s="29">
        <v>635</v>
      </c>
      <c r="K11" s="29">
        <v>4525084</v>
      </c>
      <c r="L11" s="29">
        <v>610</v>
      </c>
      <c r="M11" s="29">
        <v>4825037</v>
      </c>
      <c r="N11" s="30">
        <f t="shared" si="3"/>
        <v>7407.17640692641</v>
      </c>
      <c r="O11" s="29">
        <v>355</v>
      </c>
      <c r="P11" s="29">
        <v>1342757</v>
      </c>
      <c r="Q11" s="29">
        <v>401</v>
      </c>
      <c r="R11" s="29">
        <v>1453282</v>
      </c>
      <c r="S11" s="29">
        <v>374</v>
      </c>
      <c r="T11" s="29">
        <v>1294723</v>
      </c>
      <c r="U11" s="30">
        <f t="shared" si="2"/>
        <v>6296.09994588745</v>
      </c>
      <c r="V11" s="30">
        <f t="shared" si="0"/>
        <v>5555.38230519481</v>
      </c>
      <c r="W11" s="30">
        <v>3620.14336283186</v>
      </c>
      <c r="X11" s="31">
        <v>7166.96428571429</v>
      </c>
      <c r="Y11" s="29">
        <v>36</v>
      </c>
      <c r="Z11" s="29">
        <v>83280</v>
      </c>
      <c r="AA11" s="29">
        <v>30</v>
      </c>
      <c r="AB11" s="29">
        <v>67139</v>
      </c>
      <c r="AC11" s="29">
        <v>29</v>
      </c>
      <c r="AD11" s="29">
        <v>57013</v>
      </c>
      <c r="AE11" s="32">
        <f t="shared" si="1"/>
        <v>3851.73173160173</v>
      </c>
      <c r="AF11" s="32">
        <v>2183.49473684211</v>
      </c>
      <c r="AG11" s="31">
        <v>4386.33879781421</v>
      </c>
    </row>
    <row r="12" s="1" customFormat="1" spans="1:33">
      <c r="A12" s="7">
        <v>9</v>
      </c>
      <c r="B12" s="28"/>
      <c r="C12" s="35" t="s">
        <v>52</v>
      </c>
      <c r="D12" s="35" t="s">
        <v>53</v>
      </c>
      <c r="E12" s="35" t="s">
        <v>54</v>
      </c>
      <c r="F12" s="35" t="s">
        <v>55</v>
      </c>
      <c r="G12" s="35" t="s">
        <v>55</v>
      </c>
      <c r="H12" s="29">
        <v>900</v>
      </c>
      <c r="I12" s="29">
        <v>7215430</v>
      </c>
      <c r="J12" s="29">
        <v>896</v>
      </c>
      <c r="K12" s="29">
        <v>5998733</v>
      </c>
      <c r="L12" s="29">
        <v>844</v>
      </c>
      <c r="M12" s="29">
        <v>5503887</v>
      </c>
      <c r="N12" s="30">
        <f t="shared" si="3"/>
        <v>7090.17045454545</v>
      </c>
      <c r="O12" s="29">
        <v>209</v>
      </c>
      <c r="P12" s="29">
        <v>828589</v>
      </c>
      <c r="Q12" s="29">
        <v>236</v>
      </c>
      <c r="R12" s="29">
        <v>981389</v>
      </c>
      <c r="S12" s="29">
        <v>158</v>
      </c>
      <c r="T12" s="29">
        <v>528291</v>
      </c>
      <c r="U12" s="30">
        <f t="shared" si="2"/>
        <v>6026.64488636364</v>
      </c>
      <c r="V12" s="30">
        <f t="shared" si="0"/>
        <v>5317.62784090909</v>
      </c>
      <c r="W12" s="30">
        <v>3877.7263681592</v>
      </c>
      <c r="X12" s="31">
        <v>9821.42857142857</v>
      </c>
      <c r="Y12" s="29">
        <v>99</v>
      </c>
      <c r="Z12" s="29">
        <v>266512</v>
      </c>
      <c r="AA12" s="29">
        <v>68</v>
      </c>
      <c r="AB12" s="29">
        <v>146573</v>
      </c>
      <c r="AC12" s="29">
        <v>47</v>
      </c>
      <c r="AD12" s="29">
        <v>80361</v>
      </c>
      <c r="AE12" s="32">
        <f t="shared" si="1"/>
        <v>3686.88863636364</v>
      </c>
      <c r="AF12" s="32">
        <v>2305.82242990654</v>
      </c>
      <c r="AG12" s="31">
        <v>6010.92896174863</v>
      </c>
    </row>
    <row r="13" s="1" customFormat="1" spans="1:33">
      <c r="A13" s="7">
        <v>10</v>
      </c>
      <c r="B13" s="7"/>
      <c r="C13" s="8" t="s">
        <v>56</v>
      </c>
      <c r="D13" s="7" t="s">
        <v>57</v>
      </c>
      <c r="E13" s="8" t="s">
        <v>58</v>
      </c>
      <c r="F13" s="8" t="s">
        <v>59</v>
      </c>
      <c r="G13" s="8" t="s">
        <v>59</v>
      </c>
      <c r="H13" s="29">
        <v>1325</v>
      </c>
      <c r="I13" s="29">
        <v>9296291</v>
      </c>
      <c r="J13" s="29">
        <v>1405</v>
      </c>
      <c r="K13" s="29">
        <v>9514401</v>
      </c>
      <c r="L13" s="29">
        <v>1163</v>
      </c>
      <c r="M13" s="29">
        <v>7943608</v>
      </c>
      <c r="N13" s="30">
        <f t="shared" si="3"/>
        <v>6872.41202157719</v>
      </c>
      <c r="O13" s="29">
        <v>1928</v>
      </c>
      <c r="P13" s="29">
        <v>6264596</v>
      </c>
      <c r="Q13" s="29">
        <v>2432</v>
      </c>
      <c r="R13" s="29">
        <v>7752784</v>
      </c>
      <c r="S13" s="29">
        <v>2420</v>
      </c>
      <c r="T13" s="29">
        <v>7404510</v>
      </c>
      <c r="U13" s="30">
        <f t="shared" si="2"/>
        <v>5841.55021834061</v>
      </c>
      <c r="V13" s="30">
        <f t="shared" si="0"/>
        <v>5154.30901618289</v>
      </c>
      <c r="W13" s="30">
        <v>3159.57079646018</v>
      </c>
      <c r="X13" s="31">
        <v>7344.64285714286</v>
      </c>
      <c r="Y13" s="29">
        <v>179</v>
      </c>
      <c r="Z13" s="29">
        <v>317789</v>
      </c>
      <c r="AA13" s="29">
        <v>318</v>
      </c>
      <c r="AB13" s="29">
        <v>622228</v>
      </c>
      <c r="AC13" s="29">
        <v>251</v>
      </c>
      <c r="AD13" s="29">
        <v>420782</v>
      </c>
      <c r="AE13" s="32">
        <f t="shared" si="1"/>
        <v>3573.65425122014</v>
      </c>
      <c r="AF13" s="32">
        <v>1819.25</v>
      </c>
      <c r="AG13" s="31">
        <v>4495.08196721311</v>
      </c>
    </row>
    <row r="14" s="1" customFormat="1" spans="1:33">
      <c r="A14" s="7">
        <v>11</v>
      </c>
      <c r="B14" s="7"/>
      <c r="C14" s="8" t="s">
        <v>60</v>
      </c>
      <c r="D14" s="7" t="s">
        <v>61</v>
      </c>
      <c r="E14" s="12" t="s">
        <v>62</v>
      </c>
      <c r="F14" s="7" t="s">
        <v>63</v>
      </c>
      <c r="G14" s="7" t="s">
        <v>64</v>
      </c>
      <c r="H14" s="29">
        <v>1375</v>
      </c>
      <c r="I14" s="29">
        <v>17431902</v>
      </c>
      <c r="J14" s="29">
        <v>1235</v>
      </c>
      <c r="K14" s="29">
        <v>14653168</v>
      </c>
      <c r="L14" s="29">
        <v>1208</v>
      </c>
      <c r="M14" s="29">
        <v>12828714</v>
      </c>
      <c r="N14" s="30">
        <f t="shared" si="3"/>
        <v>11763.6940806705</v>
      </c>
      <c r="O14" s="29">
        <v>205</v>
      </c>
      <c r="P14" s="29">
        <v>877402</v>
      </c>
      <c r="Q14" s="29">
        <v>243</v>
      </c>
      <c r="R14" s="29">
        <v>1090800</v>
      </c>
      <c r="S14" s="29">
        <v>290</v>
      </c>
      <c r="T14" s="29">
        <v>1270724</v>
      </c>
      <c r="U14" s="30">
        <f t="shared" si="2"/>
        <v>9999.13996856993</v>
      </c>
      <c r="V14" s="30">
        <f t="shared" si="0"/>
        <v>8822.77056050288</v>
      </c>
      <c r="W14" s="30">
        <v>4388.78861788618</v>
      </c>
      <c r="X14" s="31">
        <v>14039.1071428571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32">
        <f t="shared" si="1"/>
        <v>6117.12092194866</v>
      </c>
      <c r="AF14" s="32">
        <v>0</v>
      </c>
      <c r="AG14" s="31">
        <v>8592.24043715847</v>
      </c>
    </row>
    <row r="15" s="1" customFormat="1" spans="1:33">
      <c r="A15" s="7">
        <v>12</v>
      </c>
      <c r="B15" s="8"/>
      <c r="C15" s="33" t="s">
        <v>65</v>
      </c>
      <c r="D15" s="8" t="s">
        <v>66</v>
      </c>
      <c r="E15" s="33" t="s">
        <v>67</v>
      </c>
      <c r="F15" s="38" t="s">
        <v>68</v>
      </c>
      <c r="G15" s="33" t="s">
        <v>68</v>
      </c>
      <c r="H15" s="29">
        <v>67</v>
      </c>
      <c r="I15" s="29">
        <v>413860</v>
      </c>
      <c r="J15" s="29">
        <v>81</v>
      </c>
      <c r="K15" s="29">
        <v>491176</v>
      </c>
      <c r="L15" s="29">
        <v>88</v>
      </c>
      <c r="M15" s="29">
        <v>514341</v>
      </c>
      <c r="N15" s="30">
        <f t="shared" si="3"/>
        <v>6014.3093220339</v>
      </c>
      <c r="O15" s="29">
        <v>165</v>
      </c>
      <c r="P15" s="29">
        <v>605021</v>
      </c>
      <c r="Q15" s="29">
        <v>208</v>
      </c>
      <c r="R15" s="29">
        <v>706640</v>
      </c>
      <c r="S15" s="29">
        <v>284</v>
      </c>
      <c r="T15" s="29">
        <v>864152</v>
      </c>
      <c r="U15" s="30">
        <f t="shared" si="2"/>
        <v>5112.16292372881</v>
      </c>
      <c r="V15" s="30">
        <f t="shared" si="0"/>
        <v>4510.73199152542</v>
      </c>
      <c r="W15" s="30">
        <v>3311.7397260274</v>
      </c>
      <c r="X15" s="31">
        <v>6506.25</v>
      </c>
      <c r="Y15" s="29">
        <v>73</v>
      </c>
      <c r="Z15" s="29">
        <v>240080</v>
      </c>
      <c r="AA15" s="29">
        <v>136</v>
      </c>
      <c r="AB15" s="29">
        <v>313253</v>
      </c>
      <c r="AC15" s="29">
        <v>163</v>
      </c>
      <c r="AD15" s="29">
        <v>232947</v>
      </c>
      <c r="AE15" s="32">
        <f t="shared" si="1"/>
        <v>3127.44084745763</v>
      </c>
      <c r="AF15" s="32">
        <v>2113.65591397849</v>
      </c>
      <c r="AG15" s="31">
        <v>3981.96721311475</v>
      </c>
    </row>
    <row r="16" s="1" customFormat="1" spans="1:33">
      <c r="A16" s="36">
        <v>13</v>
      </c>
      <c r="B16" s="39"/>
      <c r="C16" s="40" t="s">
        <v>69</v>
      </c>
      <c r="D16" s="41" t="s">
        <v>70</v>
      </c>
      <c r="E16" s="33" t="s">
        <v>69</v>
      </c>
      <c r="F16" s="38" t="s">
        <v>71</v>
      </c>
      <c r="G16" s="33" t="s">
        <v>71</v>
      </c>
      <c r="H16" s="29">
        <v>120</v>
      </c>
      <c r="I16" s="29">
        <v>903192</v>
      </c>
      <c r="J16" s="29">
        <v>163</v>
      </c>
      <c r="K16" s="29">
        <v>1122489</v>
      </c>
      <c r="L16" s="29">
        <v>176</v>
      </c>
      <c r="M16" s="29">
        <v>1196671</v>
      </c>
      <c r="N16" s="30">
        <v>6315.77</v>
      </c>
      <c r="O16" s="29">
        <v>192</v>
      </c>
      <c r="P16" s="29">
        <v>822954</v>
      </c>
      <c r="Q16" s="29">
        <v>221</v>
      </c>
      <c r="R16" s="29">
        <v>803592</v>
      </c>
      <c r="S16" s="29">
        <v>323</v>
      </c>
      <c r="T16" s="29">
        <v>989728</v>
      </c>
      <c r="U16" s="30">
        <f t="shared" si="2"/>
        <v>5368.4045</v>
      </c>
      <c r="V16" s="30">
        <f t="shared" si="0"/>
        <v>4736.8275</v>
      </c>
      <c r="W16" s="30">
        <v>3554.72010869565</v>
      </c>
      <c r="X16" s="31">
        <v>5639.08035714286</v>
      </c>
      <c r="Y16" s="29">
        <v>243</v>
      </c>
      <c r="Z16" s="29">
        <v>751293</v>
      </c>
      <c r="AA16" s="29">
        <v>184</v>
      </c>
      <c r="AB16" s="29">
        <v>515812</v>
      </c>
      <c r="AC16" s="29">
        <v>23</v>
      </c>
      <c r="AD16" s="29">
        <v>40914</v>
      </c>
      <c r="AE16" s="32">
        <f t="shared" si="1"/>
        <v>3284.2004</v>
      </c>
      <c r="AF16" s="32">
        <v>2906.70888888889</v>
      </c>
      <c r="AG16" s="31">
        <v>3451.24043715847</v>
      </c>
    </row>
    <row r="17" s="1" customFormat="1" spans="1:33">
      <c r="A17" s="42"/>
      <c r="B17" s="39"/>
      <c r="C17" s="43"/>
      <c r="D17" s="39"/>
      <c r="E17" s="33" t="s">
        <v>72</v>
      </c>
      <c r="F17" s="38" t="s">
        <v>73</v>
      </c>
      <c r="G17" s="33" t="s">
        <v>73</v>
      </c>
      <c r="H17" s="29">
        <v>11</v>
      </c>
      <c r="I17" s="29">
        <v>59997</v>
      </c>
      <c r="J17" s="29">
        <v>10</v>
      </c>
      <c r="K17" s="29">
        <v>71104</v>
      </c>
      <c r="L17" s="29">
        <v>5</v>
      </c>
      <c r="M17" s="29">
        <v>19077</v>
      </c>
      <c r="N17" s="30">
        <f>(M17+K17+I17)/(H17+J17+L17)</f>
        <v>5776.07692307692</v>
      </c>
      <c r="O17" s="29">
        <v>4</v>
      </c>
      <c r="P17" s="29">
        <v>16052</v>
      </c>
      <c r="Q17" s="29">
        <v>14</v>
      </c>
      <c r="R17" s="29">
        <v>39677</v>
      </c>
      <c r="S17" s="29">
        <v>15</v>
      </c>
      <c r="T17" s="29">
        <v>36536</v>
      </c>
      <c r="U17" s="30">
        <f t="shared" si="2"/>
        <v>4909.66538461538</v>
      </c>
      <c r="V17" s="30">
        <f t="shared" si="0"/>
        <v>4332.05769230769</v>
      </c>
      <c r="W17" s="30">
        <v>2795.90909090909</v>
      </c>
      <c r="X17" s="31">
        <v>5620.25446428571</v>
      </c>
      <c r="Y17" s="29">
        <v>3</v>
      </c>
      <c r="Z17" s="29">
        <v>10173</v>
      </c>
      <c r="AA17" s="29">
        <v>3</v>
      </c>
      <c r="AB17" s="29">
        <v>8038</v>
      </c>
      <c r="AC17" s="29">
        <v>15</v>
      </c>
      <c r="AD17" s="29">
        <v>26808</v>
      </c>
      <c r="AE17" s="32">
        <f t="shared" si="1"/>
        <v>3003.56</v>
      </c>
      <c r="AF17" s="32">
        <v>2143.7619047619</v>
      </c>
      <c r="AG17" s="31">
        <v>3439.71857923497</v>
      </c>
    </row>
    <row r="18" s="1" customFormat="1" spans="1:33">
      <c r="A18" s="37"/>
      <c r="B18" s="44"/>
      <c r="C18" s="45"/>
      <c r="D18" s="44"/>
      <c r="E18" s="34" t="s">
        <v>74</v>
      </c>
      <c r="F18" s="35" t="s">
        <v>75</v>
      </c>
      <c r="G18" s="34" t="s">
        <v>75</v>
      </c>
      <c r="H18" s="29">
        <v>26</v>
      </c>
      <c r="I18" s="29">
        <v>222860</v>
      </c>
      <c r="J18" s="29">
        <v>247</v>
      </c>
      <c r="K18" s="29">
        <v>888683</v>
      </c>
      <c r="L18" s="29">
        <v>343</v>
      </c>
      <c r="M18" s="29">
        <v>1314442</v>
      </c>
      <c r="N18" s="30">
        <v>3723</v>
      </c>
      <c r="O18" s="29">
        <v>17</v>
      </c>
      <c r="P18" s="29">
        <v>49429</v>
      </c>
      <c r="Q18" s="29">
        <v>42</v>
      </c>
      <c r="R18" s="29">
        <v>105618</v>
      </c>
      <c r="S18" s="29">
        <v>59</v>
      </c>
      <c r="T18" s="29">
        <v>148712</v>
      </c>
      <c r="U18" s="30">
        <f t="shared" si="2"/>
        <v>3164.55</v>
      </c>
      <c r="V18" s="30">
        <f t="shared" si="0"/>
        <v>2792.25</v>
      </c>
      <c r="W18" s="30">
        <v>2574.22881355932</v>
      </c>
      <c r="X18" s="31">
        <v>3324.10714285714</v>
      </c>
      <c r="Y18" s="29">
        <v>39</v>
      </c>
      <c r="Z18" s="29">
        <v>132239</v>
      </c>
      <c r="AA18" s="29">
        <v>135</v>
      </c>
      <c r="AB18" s="29">
        <v>336166</v>
      </c>
      <c r="AC18" s="29">
        <v>151</v>
      </c>
      <c r="AD18" s="29">
        <v>249600</v>
      </c>
      <c r="AE18" s="32">
        <f t="shared" si="1"/>
        <v>1935.96</v>
      </c>
      <c r="AF18" s="32">
        <v>2209.24615384615</v>
      </c>
      <c r="AG18" s="31">
        <v>2034.4262295082</v>
      </c>
    </row>
    <row r="19" s="1" customFormat="1" spans="1:33">
      <c r="A19" s="7">
        <v>14</v>
      </c>
      <c r="B19" s="8"/>
      <c r="C19" s="10" t="s">
        <v>76</v>
      </c>
      <c r="D19" s="38" t="s">
        <v>77</v>
      </c>
      <c r="E19" s="33" t="s">
        <v>78</v>
      </c>
      <c r="F19" s="38" t="s">
        <v>79</v>
      </c>
      <c r="G19" s="33" t="s">
        <v>79</v>
      </c>
      <c r="H19" s="29">
        <v>1470</v>
      </c>
      <c r="I19" s="29">
        <v>16813317</v>
      </c>
      <c r="J19" s="29">
        <v>48</v>
      </c>
      <c r="K19" s="29">
        <v>497573</v>
      </c>
      <c r="L19" s="29">
        <v>37</v>
      </c>
      <c r="M19" s="29">
        <v>184087</v>
      </c>
      <c r="N19" s="30">
        <v>8811.91</v>
      </c>
      <c r="O19" s="29">
        <v>1211</v>
      </c>
      <c r="P19" s="29">
        <v>6596534</v>
      </c>
      <c r="Q19" s="29">
        <v>76</v>
      </c>
      <c r="R19" s="29">
        <v>352832</v>
      </c>
      <c r="S19" s="29">
        <v>65</v>
      </c>
      <c r="T19" s="29">
        <v>287289</v>
      </c>
      <c r="U19" s="30">
        <f t="shared" si="2"/>
        <v>7490.1235</v>
      </c>
      <c r="V19" s="30">
        <f t="shared" si="0"/>
        <v>6608.9325</v>
      </c>
      <c r="W19" s="30">
        <v>5352.55547337278</v>
      </c>
      <c r="X19" s="31">
        <v>7867.77678571428</v>
      </c>
      <c r="Y19" s="29">
        <v>33</v>
      </c>
      <c r="Z19" s="29">
        <v>99469</v>
      </c>
      <c r="AA19" s="29">
        <v>3</v>
      </c>
      <c r="AB19" s="29">
        <v>3416</v>
      </c>
      <c r="AC19" s="29">
        <v>0</v>
      </c>
      <c r="AD19" s="29">
        <v>0</v>
      </c>
      <c r="AE19" s="32">
        <f t="shared" si="1"/>
        <v>4582.1932</v>
      </c>
      <c r="AF19" s="32">
        <v>2857.91666666667</v>
      </c>
      <c r="AG19" s="31">
        <v>4815.25136612022</v>
      </c>
    </row>
    <row r="20" s="1" customFormat="1" spans="1:33">
      <c r="A20" s="7">
        <v>15</v>
      </c>
      <c r="B20" s="35"/>
      <c r="C20" s="34" t="s">
        <v>80</v>
      </c>
      <c r="D20" s="35" t="s">
        <v>81</v>
      </c>
      <c r="E20" s="34" t="s">
        <v>82</v>
      </c>
      <c r="F20" s="35" t="s">
        <v>83</v>
      </c>
      <c r="G20" s="35" t="s">
        <v>83</v>
      </c>
      <c r="H20" s="29">
        <v>804</v>
      </c>
      <c r="I20" s="29">
        <v>8173997</v>
      </c>
      <c r="J20" s="29">
        <v>761</v>
      </c>
      <c r="K20" s="29">
        <v>7763240</v>
      </c>
      <c r="L20" s="29">
        <v>770</v>
      </c>
      <c r="M20" s="29">
        <v>6742044</v>
      </c>
      <c r="N20" s="30">
        <v>9500</v>
      </c>
      <c r="O20" s="29">
        <v>756</v>
      </c>
      <c r="P20" s="29">
        <v>4000110</v>
      </c>
      <c r="Q20" s="29">
        <v>736</v>
      </c>
      <c r="R20" s="29">
        <v>3718251</v>
      </c>
      <c r="S20" s="29">
        <v>746</v>
      </c>
      <c r="T20" s="29">
        <v>3641437</v>
      </c>
      <c r="U20" s="30">
        <f t="shared" si="2"/>
        <v>8075</v>
      </c>
      <c r="V20" s="30">
        <f t="shared" si="0"/>
        <v>7125</v>
      </c>
      <c r="W20" s="30">
        <v>5075.87042001787</v>
      </c>
      <c r="X20" s="31">
        <v>8482.14285714286</v>
      </c>
      <c r="Y20" s="29">
        <v>84</v>
      </c>
      <c r="Z20" s="29">
        <v>196954</v>
      </c>
      <c r="AA20" s="29">
        <v>85</v>
      </c>
      <c r="AB20" s="29">
        <v>187938</v>
      </c>
      <c r="AC20" s="29">
        <v>93</v>
      </c>
      <c r="AD20" s="29">
        <v>170835</v>
      </c>
      <c r="AE20" s="32">
        <f t="shared" si="1"/>
        <v>4940</v>
      </c>
      <c r="AF20" s="32">
        <v>2121.09541984733</v>
      </c>
      <c r="AG20" s="31">
        <v>5191.25683060109</v>
      </c>
    </row>
    <row r="21" s="1" customFormat="1" spans="1:33">
      <c r="A21" s="7">
        <v>16</v>
      </c>
      <c r="B21" s="46"/>
      <c r="C21" s="47" t="s">
        <v>84</v>
      </c>
      <c r="D21" s="48" t="s">
        <v>85</v>
      </c>
      <c r="E21" s="34" t="s">
        <v>86</v>
      </c>
      <c r="F21" s="35" t="s">
        <v>87</v>
      </c>
      <c r="G21" s="34" t="s">
        <v>88</v>
      </c>
      <c r="H21" s="29">
        <v>252</v>
      </c>
      <c r="I21" s="29">
        <v>1235763</v>
      </c>
      <c r="J21" s="29">
        <v>234</v>
      </c>
      <c r="K21" s="29">
        <v>1090002</v>
      </c>
      <c r="L21" s="29">
        <v>241</v>
      </c>
      <c r="M21" s="29">
        <v>1039395</v>
      </c>
      <c r="N21" s="30">
        <f>(M21+K21+I21)/(H21+J21+L21)</f>
        <v>4628.83081155433</v>
      </c>
      <c r="O21" s="29">
        <v>222</v>
      </c>
      <c r="P21" s="29">
        <v>556559</v>
      </c>
      <c r="Q21" s="29">
        <v>328</v>
      </c>
      <c r="R21" s="29">
        <v>796699</v>
      </c>
      <c r="S21" s="29">
        <v>267</v>
      </c>
      <c r="T21" s="29">
        <v>710307</v>
      </c>
      <c r="U21" s="30">
        <f t="shared" si="2"/>
        <v>3934.50618982118</v>
      </c>
      <c r="V21" s="30">
        <f t="shared" si="0"/>
        <v>3471.62310866575</v>
      </c>
      <c r="W21" s="30">
        <v>2525.78335373317</v>
      </c>
      <c r="X21" s="31">
        <v>5241.46428571428</v>
      </c>
      <c r="Y21" s="29">
        <v>3</v>
      </c>
      <c r="Z21" s="29">
        <v>5139</v>
      </c>
      <c r="AA21" s="29">
        <v>9</v>
      </c>
      <c r="AB21" s="29">
        <v>14237</v>
      </c>
      <c r="AC21" s="29">
        <v>33</v>
      </c>
      <c r="AD21" s="29">
        <v>34350</v>
      </c>
      <c r="AE21" s="32">
        <f t="shared" si="1"/>
        <v>2406.99202200825</v>
      </c>
      <c r="AF21" s="32">
        <v>1193.91111111111</v>
      </c>
      <c r="AG21" s="31">
        <v>3207.89071038251</v>
      </c>
    </row>
    <row r="22" s="1" customFormat="1" spans="1:33">
      <c r="A22" s="36">
        <v>17</v>
      </c>
      <c r="B22" s="49"/>
      <c r="C22" s="47" t="s">
        <v>89</v>
      </c>
      <c r="D22" s="48" t="s">
        <v>90</v>
      </c>
      <c r="E22" s="33" t="s">
        <v>91</v>
      </c>
      <c r="F22" s="38" t="s">
        <v>92</v>
      </c>
      <c r="G22" s="33" t="s">
        <v>92</v>
      </c>
      <c r="H22" s="29">
        <v>42</v>
      </c>
      <c r="I22" s="29">
        <v>337537</v>
      </c>
      <c r="J22" s="29">
        <v>62</v>
      </c>
      <c r="K22" s="29">
        <v>524630</v>
      </c>
      <c r="L22" s="29">
        <v>73</v>
      </c>
      <c r="M22" s="29">
        <v>834543</v>
      </c>
      <c r="N22" s="30">
        <v>8514.9</v>
      </c>
      <c r="O22" s="29">
        <v>48</v>
      </c>
      <c r="P22" s="29">
        <v>218650</v>
      </c>
      <c r="Q22" s="29">
        <v>54</v>
      </c>
      <c r="R22" s="29">
        <v>254899</v>
      </c>
      <c r="S22" s="29">
        <v>55</v>
      </c>
      <c r="T22" s="29">
        <v>185494</v>
      </c>
      <c r="U22" s="30">
        <f t="shared" si="2"/>
        <v>7237.665</v>
      </c>
      <c r="V22" s="30">
        <f t="shared" si="0"/>
        <v>6386.175</v>
      </c>
      <c r="W22" s="30">
        <v>4197.72611464968</v>
      </c>
      <c r="X22" s="31">
        <v>7602.58928571428</v>
      </c>
      <c r="Y22" s="29">
        <v>1</v>
      </c>
      <c r="Z22" s="29">
        <v>848</v>
      </c>
      <c r="AA22" s="29">
        <v>0</v>
      </c>
      <c r="AB22" s="29">
        <v>0</v>
      </c>
      <c r="AC22" s="29">
        <v>0</v>
      </c>
      <c r="AD22" s="29">
        <v>0</v>
      </c>
      <c r="AE22" s="32">
        <f t="shared" si="1"/>
        <v>4427.748</v>
      </c>
      <c r="AF22" s="32">
        <v>848</v>
      </c>
      <c r="AG22" s="31">
        <v>4652.95081967213</v>
      </c>
    </row>
    <row r="23" s="1" customFormat="1" spans="1:33">
      <c r="A23" s="42"/>
      <c r="B23" s="50"/>
      <c r="C23" s="51"/>
      <c r="D23" s="50"/>
      <c r="E23" s="34" t="s">
        <v>93</v>
      </c>
      <c r="F23" s="35" t="s">
        <v>94</v>
      </c>
      <c r="G23" s="34" t="s">
        <v>94</v>
      </c>
      <c r="H23" s="29">
        <v>123</v>
      </c>
      <c r="I23" s="29">
        <v>1272484</v>
      </c>
      <c r="J23" s="29">
        <v>158</v>
      </c>
      <c r="K23" s="29">
        <v>1913852</v>
      </c>
      <c r="L23" s="29">
        <v>179</v>
      </c>
      <c r="M23" s="29">
        <v>2447818</v>
      </c>
      <c r="N23" s="30">
        <v>5434.24</v>
      </c>
      <c r="O23" s="29">
        <v>159</v>
      </c>
      <c r="P23" s="29">
        <v>647749</v>
      </c>
      <c r="Q23" s="29">
        <v>213</v>
      </c>
      <c r="R23" s="29">
        <v>838502</v>
      </c>
      <c r="S23" s="29">
        <v>178</v>
      </c>
      <c r="T23" s="29">
        <v>608936</v>
      </c>
      <c r="U23" s="30">
        <f t="shared" si="2"/>
        <v>4619.104</v>
      </c>
      <c r="V23" s="30">
        <f t="shared" si="0"/>
        <v>4075.68</v>
      </c>
      <c r="W23" s="30">
        <v>3809.43090909091</v>
      </c>
      <c r="X23" s="31">
        <v>4852</v>
      </c>
      <c r="Y23" s="29">
        <v>4</v>
      </c>
      <c r="Z23" s="29">
        <v>25514</v>
      </c>
      <c r="AA23" s="29">
        <v>8</v>
      </c>
      <c r="AB23" s="29">
        <v>15255</v>
      </c>
      <c r="AC23" s="29">
        <v>9</v>
      </c>
      <c r="AD23" s="29">
        <v>12222</v>
      </c>
      <c r="AE23" s="32">
        <f t="shared" si="1"/>
        <v>2825.8048</v>
      </c>
      <c r="AF23" s="32">
        <v>2523.38095238095</v>
      </c>
      <c r="AG23" s="31">
        <v>2969.53005464481</v>
      </c>
    </row>
    <row r="24" s="1" customFormat="1" spans="1:33">
      <c r="A24" s="37"/>
      <c r="B24" s="46"/>
      <c r="C24" s="52"/>
      <c r="D24" s="46"/>
      <c r="E24" s="33" t="s">
        <v>95</v>
      </c>
      <c r="F24" s="38" t="s">
        <v>96</v>
      </c>
      <c r="G24" s="33" t="s">
        <v>96</v>
      </c>
      <c r="H24" s="29">
        <v>62</v>
      </c>
      <c r="I24" s="29">
        <v>469111</v>
      </c>
      <c r="J24" s="29">
        <v>69</v>
      </c>
      <c r="K24" s="29">
        <v>419128</v>
      </c>
      <c r="L24" s="29">
        <v>86</v>
      </c>
      <c r="M24" s="29">
        <v>729665</v>
      </c>
      <c r="N24" s="30">
        <v>3846.95</v>
      </c>
      <c r="O24" s="29">
        <v>48</v>
      </c>
      <c r="P24" s="29">
        <v>143555</v>
      </c>
      <c r="Q24" s="29">
        <v>73</v>
      </c>
      <c r="R24" s="29">
        <v>291740</v>
      </c>
      <c r="S24" s="29">
        <v>59</v>
      </c>
      <c r="T24" s="29">
        <v>208972</v>
      </c>
      <c r="U24" s="30">
        <f t="shared" si="2"/>
        <v>3269.9075</v>
      </c>
      <c r="V24" s="30">
        <f t="shared" si="0"/>
        <v>2885.2125</v>
      </c>
      <c r="W24" s="30">
        <v>3579.26111111111</v>
      </c>
      <c r="X24" s="31">
        <v>3434.77678571429</v>
      </c>
      <c r="Y24" s="29">
        <v>2</v>
      </c>
      <c r="Z24" s="29">
        <v>7021</v>
      </c>
      <c r="AA24" s="29">
        <v>1</v>
      </c>
      <c r="AB24" s="29">
        <v>904</v>
      </c>
      <c r="AC24" s="29">
        <v>2</v>
      </c>
      <c r="AD24" s="29">
        <v>1748</v>
      </c>
      <c r="AE24" s="32">
        <f t="shared" si="1"/>
        <v>2000.414</v>
      </c>
      <c r="AF24" s="32">
        <v>1934.6</v>
      </c>
      <c r="AG24" s="31">
        <v>2102.15846994536</v>
      </c>
    </row>
    <row r="25" s="1" customFormat="1" spans="1:33">
      <c r="A25" s="7">
        <v>18</v>
      </c>
      <c r="B25" s="35"/>
      <c r="C25" s="34" t="s">
        <v>97</v>
      </c>
      <c r="D25" s="35" t="s">
        <v>98</v>
      </c>
      <c r="E25" s="34" t="s">
        <v>99</v>
      </c>
      <c r="F25" s="35" t="s">
        <v>100</v>
      </c>
      <c r="G25" s="35" t="s">
        <v>100</v>
      </c>
      <c r="H25" s="29">
        <v>184</v>
      </c>
      <c r="I25" s="29">
        <v>1706982</v>
      </c>
      <c r="J25" s="29">
        <v>198</v>
      </c>
      <c r="K25" s="29">
        <v>1539704</v>
      </c>
      <c r="L25" s="29">
        <v>224</v>
      </c>
      <c r="M25" s="29">
        <v>2119021</v>
      </c>
      <c r="N25" s="30">
        <f>(M25+K25+I25)/(H25+J25+L25)</f>
        <v>8854.30198019802</v>
      </c>
      <c r="O25" s="29">
        <v>14</v>
      </c>
      <c r="P25" s="29">
        <v>79060</v>
      </c>
      <c r="Q25" s="29">
        <v>4</v>
      </c>
      <c r="R25" s="29">
        <v>14788</v>
      </c>
      <c r="S25" s="29">
        <v>21</v>
      </c>
      <c r="T25" s="29">
        <v>104419</v>
      </c>
      <c r="U25" s="30">
        <f t="shared" si="2"/>
        <v>7526.15668316832</v>
      </c>
      <c r="V25" s="30">
        <f t="shared" si="0"/>
        <v>6640.72648514851</v>
      </c>
      <c r="W25" s="30">
        <v>5083.76923076923</v>
      </c>
      <c r="X25" s="31">
        <v>8498.21428571428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32">
        <f t="shared" si="1"/>
        <v>4604.23702970297</v>
      </c>
      <c r="AF25" s="32">
        <v>0</v>
      </c>
      <c r="AG25" s="31">
        <v>5201.09289617486</v>
      </c>
    </row>
    <row r="26" s="1" customFormat="1" spans="1:33">
      <c r="A26" s="7">
        <v>19</v>
      </c>
      <c r="B26" s="8"/>
      <c r="C26" s="33" t="s">
        <v>101</v>
      </c>
      <c r="D26" s="38" t="s">
        <v>102</v>
      </c>
      <c r="E26" s="33" t="s">
        <v>103</v>
      </c>
      <c r="F26" s="38" t="s">
        <v>104</v>
      </c>
      <c r="G26" s="33" t="s">
        <v>104</v>
      </c>
      <c r="H26" s="29">
        <v>154</v>
      </c>
      <c r="I26" s="29">
        <v>1067742</v>
      </c>
      <c r="J26" s="29">
        <v>174</v>
      </c>
      <c r="K26" s="29">
        <v>1105777</v>
      </c>
      <c r="L26" s="29">
        <v>199</v>
      </c>
      <c r="M26" s="29">
        <v>1186144</v>
      </c>
      <c r="N26" s="30">
        <f>(M26+K26+I26)/(H26+J26+L26)</f>
        <v>6375.07210626186</v>
      </c>
      <c r="O26" s="29">
        <v>6</v>
      </c>
      <c r="P26" s="29">
        <v>21082</v>
      </c>
      <c r="Q26" s="29">
        <v>12</v>
      </c>
      <c r="R26" s="29">
        <v>29069</v>
      </c>
      <c r="S26" s="29">
        <v>6</v>
      </c>
      <c r="T26" s="29">
        <v>29927</v>
      </c>
      <c r="U26" s="30">
        <f t="shared" si="2"/>
        <v>5418.81129032258</v>
      </c>
      <c r="V26" s="30">
        <f t="shared" si="0"/>
        <v>4781.30407969639</v>
      </c>
      <c r="W26" s="30">
        <v>3336.58333333333</v>
      </c>
      <c r="X26" s="31">
        <v>8577.04464285714</v>
      </c>
      <c r="Y26" s="29">
        <v>1</v>
      </c>
      <c r="Z26" s="29">
        <v>2539</v>
      </c>
      <c r="AA26" s="29">
        <v>1</v>
      </c>
      <c r="AB26" s="29">
        <v>2146</v>
      </c>
      <c r="AC26" s="29">
        <v>1</v>
      </c>
      <c r="AD26" s="29">
        <v>1337</v>
      </c>
      <c r="AE26" s="32">
        <f t="shared" si="1"/>
        <v>3315.03749525617</v>
      </c>
      <c r="AF26" s="32">
        <v>2007.33333333333</v>
      </c>
      <c r="AG26" s="31">
        <v>5249.33879781421</v>
      </c>
    </row>
    <row r="27" s="1" customFormat="1" spans="1:33">
      <c r="A27" s="7">
        <v>20</v>
      </c>
      <c r="B27" s="35"/>
      <c r="C27" s="34" t="s">
        <v>105</v>
      </c>
      <c r="D27" s="35" t="s">
        <v>106</v>
      </c>
      <c r="E27" s="34" t="s">
        <v>107</v>
      </c>
      <c r="F27" s="35" t="s">
        <v>108</v>
      </c>
      <c r="G27" s="34" t="s">
        <v>108</v>
      </c>
      <c r="H27" s="29">
        <v>65</v>
      </c>
      <c r="I27" s="29">
        <v>1085872</v>
      </c>
      <c r="J27" s="29">
        <v>49</v>
      </c>
      <c r="K27" s="29">
        <v>836124</v>
      </c>
      <c r="L27" s="29">
        <v>34</v>
      </c>
      <c r="M27" s="29">
        <v>566352</v>
      </c>
      <c r="N27" s="30">
        <v>10423.175</v>
      </c>
      <c r="O27" s="29">
        <v>29</v>
      </c>
      <c r="P27" s="29">
        <v>172459</v>
      </c>
      <c r="Q27" s="29">
        <v>41</v>
      </c>
      <c r="R27" s="29">
        <v>185053</v>
      </c>
      <c r="S27" s="29">
        <v>43</v>
      </c>
      <c r="T27" s="29">
        <v>216729</v>
      </c>
      <c r="U27" s="30">
        <f t="shared" si="2"/>
        <v>8859.69875</v>
      </c>
      <c r="V27" s="30">
        <f t="shared" si="0"/>
        <v>7817.38125</v>
      </c>
      <c r="W27" s="30">
        <v>5081.77876106195</v>
      </c>
      <c r="X27" s="31">
        <v>9306.40625</v>
      </c>
      <c r="Y27" s="29">
        <v>0</v>
      </c>
      <c r="Z27" s="29">
        <v>0</v>
      </c>
      <c r="AA27" s="29">
        <v>4</v>
      </c>
      <c r="AB27" s="29">
        <v>13806</v>
      </c>
      <c r="AC27" s="29">
        <v>4</v>
      </c>
      <c r="AD27" s="29">
        <v>6636</v>
      </c>
      <c r="AE27" s="32">
        <f t="shared" si="1"/>
        <v>5420.051</v>
      </c>
      <c r="AF27" s="32">
        <v>2555.25</v>
      </c>
      <c r="AG27" s="31">
        <v>5695.72404371585</v>
      </c>
    </row>
  </sheetData>
  <mergeCells count="24">
    <mergeCell ref="H1:M1"/>
    <mergeCell ref="O1:T1"/>
    <mergeCell ref="U1:V1"/>
    <mergeCell ref="Y1:AD1"/>
    <mergeCell ref="AE1:AG1"/>
    <mergeCell ref="A1:A2"/>
    <mergeCell ref="A8:A9"/>
    <mergeCell ref="A16:A18"/>
    <mergeCell ref="A22:A24"/>
    <mergeCell ref="B1:B2"/>
    <mergeCell ref="B8:B9"/>
    <mergeCell ref="B16:B18"/>
    <mergeCell ref="B22:B24"/>
    <mergeCell ref="C1:C2"/>
    <mergeCell ref="C8:C9"/>
    <mergeCell ref="C16:C18"/>
    <mergeCell ref="C22:C24"/>
    <mergeCell ref="D1:D2"/>
    <mergeCell ref="D8:D9"/>
    <mergeCell ref="D16:D18"/>
    <mergeCell ref="D22:D24"/>
    <mergeCell ref="E1:E2"/>
    <mergeCell ref="F1:F2"/>
    <mergeCell ref="G1:G2"/>
  </mergeCells>
  <hyperlinks>
    <hyperlink ref="D15" r:id="rId1" display="A03.06.04.03"/>
    <hyperlink ref="D25" r:id="rId2" display="A11.02.09"/>
  </hyperlink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2" workbookViewId="0">
      <selection activeCell="G3" sqref="G$1:I$1048576"/>
    </sheetView>
  </sheetViews>
  <sheetFormatPr defaultColWidth="8.725" defaultRowHeight="13.5"/>
  <cols>
    <col min="1" max="1" width="4.875" style="2" customWidth="1"/>
    <col min="2" max="2" width="14.75" style="2" customWidth="1"/>
    <col min="3" max="3" width="16.75" style="2" customWidth="1"/>
    <col min="4" max="4" width="22.875" style="2" customWidth="1"/>
    <col min="5" max="5" width="19.75" style="2" customWidth="1"/>
    <col min="6" max="6" width="19.25" style="2" customWidth="1"/>
    <col min="7" max="9" width="9" style="1" customWidth="1"/>
    <col min="10" max="16384" width="8.725" style="1"/>
  </cols>
  <sheetData>
    <row r="1" ht="33" customHeight="1" spans="1:9">
      <c r="A1" s="3" t="s">
        <v>114</v>
      </c>
      <c r="B1" s="3"/>
      <c r="G1" s="4"/>
      <c r="H1" s="4"/>
      <c r="I1" s="4"/>
    </row>
    <row r="2" ht="45" customHeight="1" spans="1:9">
      <c r="A2" s="5" t="s">
        <v>115</v>
      </c>
      <c r="B2" s="5"/>
      <c r="C2" s="5"/>
      <c r="D2" s="5"/>
      <c r="E2" s="5"/>
      <c r="F2" s="5"/>
      <c r="G2" s="5"/>
      <c r="H2" s="5"/>
      <c r="I2" s="5"/>
    </row>
    <row r="3" s="1" customFormat="1" ht="28" customHeight="1" spans="1:9">
      <c r="A3" s="6" t="s">
        <v>0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116</v>
      </c>
      <c r="I3" s="6" t="s">
        <v>117</v>
      </c>
    </row>
    <row r="4" s="1" customFormat="1" ht="20" customHeight="1" spans="1:9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21</v>
      </c>
      <c r="G4" s="9">
        <v>8900</v>
      </c>
      <c r="H4" s="9">
        <f>G4*0.85</f>
        <v>7565</v>
      </c>
      <c r="I4" s="9">
        <f>G4*0.52</f>
        <v>4628</v>
      </c>
    </row>
    <row r="5" s="1" customFormat="1" ht="20" customHeight="1" spans="1:9">
      <c r="A5" s="7">
        <v>2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25</v>
      </c>
      <c r="G5" s="9">
        <v>15894.3633305299</v>
      </c>
      <c r="H5" s="9">
        <f t="shared" ref="H5:H28" si="0">G5*0.85</f>
        <v>13510.2088309504</v>
      </c>
      <c r="I5" s="9">
        <f t="shared" ref="I5:I28" si="1">G5*0.52</f>
        <v>8265.06893187555</v>
      </c>
    </row>
    <row r="6" s="1" customFormat="1" ht="20" customHeight="1" spans="1:9">
      <c r="A6" s="7">
        <v>3</v>
      </c>
      <c r="B6" s="8" t="s">
        <v>26</v>
      </c>
      <c r="C6" s="8" t="s">
        <v>27</v>
      </c>
      <c r="D6" s="8" t="s">
        <v>28</v>
      </c>
      <c r="E6" s="8" t="s">
        <v>29</v>
      </c>
      <c r="F6" s="8" t="s">
        <v>29</v>
      </c>
      <c r="G6" s="9">
        <v>8014.12</v>
      </c>
      <c r="H6" s="9">
        <f t="shared" si="0"/>
        <v>6812.002</v>
      </c>
      <c r="I6" s="9">
        <f t="shared" si="1"/>
        <v>4167.3424</v>
      </c>
    </row>
    <row r="7" s="1" customFormat="1" ht="20" customHeight="1" spans="1:9">
      <c r="A7" s="7">
        <v>4</v>
      </c>
      <c r="B7" s="10" t="s">
        <v>30</v>
      </c>
      <c r="C7" s="8" t="s">
        <v>31</v>
      </c>
      <c r="D7" s="10" t="s">
        <v>32</v>
      </c>
      <c r="E7" s="8" t="s">
        <v>33</v>
      </c>
      <c r="F7" s="8" t="s">
        <v>33</v>
      </c>
      <c r="G7" s="9">
        <v>6948</v>
      </c>
      <c r="H7" s="9">
        <f t="shared" si="0"/>
        <v>5905.8</v>
      </c>
      <c r="I7" s="9">
        <f t="shared" si="1"/>
        <v>3612.96</v>
      </c>
    </row>
    <row r="8" s="1" customFormat="1" ht="20" customHeight="1" spans="1:9">
      <c r="A8" s="7">
        <v>5</v>
      </c>
      <c r="B8" s="7" t="s">
        <v>34</v>
      </c>
      <c r="C8" s="11" t="s">
        <v>35</v>
      </c>
      <c r="D8" s="11" t="s">
        <v>36</v>
      </c>
      <c r="E8" s="11" t="s">
        <v>37</v>
      </c>
      <c r="F8" s="11" t="s">
        <v>37</v>
      </c>
      <c r="G8" s="9">
        <v>6326.1975308642</v>
      </c>
      <c r="H8" s="9">
        <f t="shared" si="0"/>
        <v>5377.26790123457</v>
      </c>
      <c r="I8" s="9">
        <f t="shared" si="1"/>
        <v>3289.62271604938</v>
      </c>
    </row>
    <row r="9" s="1" customFormat="1" ht="20" customHeight="1" spans="1:9">
      <c r="A9" s="7">
        <v>6</v>
      </c>
      <c r="B9" s="7" t="s">
        <v>38</v>
      </c>
      <c r="C9" s="11" t="s">
        <v>39</v>
      </c>
      <c r="D9" s="11" t="s">
        <v>40</v>
      </c>
      <c r="E9" s="11" t="s">
        <v>41</v>
      </c>
      <c r="F9" s="11" t="s">
        <v>41</v>
      </c>
      <c r="G9" s="9">
        <v>7800</v>
      </c>
      <c r="H9" s="9">
        <f t="shared" si="0"/>
        <v>6630</v>
      </c>
      <c r="I9" s="9">
        <f t="shared" si="1"/>
        <v>4056</v>
      </c>
    </row>
    <row r="10" s="1" customFormat="1" ht="20" customHeight="1" spans="1:9">
      <c r="A10" s="7"/>
      <c r="B10" s="7"/>
      <c r="C10" s="11"/>
      <c r="D10" s="11" t="s">
        <v>42</v>
      </c>
      <c r="E10" s="11" t="s">
        <v>43</v>
      </c>
      <c r="F10" s="11" t="s">
        <v>43</v>
      </c>
      <c r="G10" s="9">
        <v>7000</v>
      </c>
      <c r="H10" s="9">
        <f t="shared" si="0"/>
        <v>5950</v>
      </c>
      <c r="I10" s="9">
        <f t="shared" si="1"/>
        <v>3640</v>
      </c>
    </row>
    <row r="11" s="1" customFormat="1" ht="20" customHeight="1" spans="1:9">
      <c r="A11" s="7">
        <v>7</v>
      </c>
      <c r="B11" s="7" t="s">
        <v>44</v>
      </c>
      <c r="C11" s="11" t="s">
        <v>45</v>
      </c>
      <c r="D11" s="11" t="s">
        <v>44</v>
      </c>
      <c r="E11" s="11" t="s">
        <v>46</v>
      </c>
      <c r="F11" s="11" t="s">
        <v>47</v>
      </c>
      <c r="G11" s="9">
        <v>8389.55073497931</v>
      </c>
      <c r="H11" s="9">
        <f t="shared" si="0"/>
        <v>7131.11812473241</v>
      </c>
      <c r="I11" s="9">
        <f t="shared" si="1"/>
        <v>4362.56638218924</v>
      </c>
    </row>
    <row r="12" s="1" customFormat="1" ht="20" customHeight="1" spans="1:9">
      <c r="A12" s="7">
        <v>8</v>
      </c>
      <c r="B12" s="7" t="s">
        <v>48</v>
      </c>
      <c r="C12" s="11" t="s">
        <v>49</v>
      </c>
      <c r="D12" s="11" t="s">
        <v>50</v>
      </c>
      <c r="E12" s="11" t="s">
        <v>51</v>
      </c>
      <c r="F12" s="11" t="s">
        <v>51</v>
      </c>
      <c r="G12" s="9">
        <v>7407.17640692641</v>
      </c>
      <c r="H12" s="9">
        <f t="shared" si="0"/>
        <v>6296.09994588745</v>
      </c>
      <c r="I12" s="9">
        <f t="shared" si="1"/>
        <v>3851.73173160173</v>
      </c>
    </row>
    <row r="13" s="1" customFormat="1" ht="20" customHeight="1" spans="1:9">
      <c r="A13" s="7">
        <v>9</v>
      </c>
      <c r="B13" s="11" t="s">
        <v>52</v>
      </c>
      <c r="C13" s="11" t="s">
        <v>53</v>
      </c>
      <c r="D13" s="11" t="s">
        <v>54</v>
      </c>
      <c r="E13" s="11" t="s">
        <v>55</v>
      </c>
      <c r="F13" s="11" t="s">
        <v>55</v>
      </c>
      <c r="G13" s="9">
        <v>7090.17045454545</v>
      </c>
      <c r="H13" s="9">
        <f t="shared" si="0"/>
        <v>6026.64488636363</v>
      </c>
      <c r="I13" s="9">
        <f t="shared" si="1"/>
        <v>3686.88863636363</v>
      </c>
    </row>
    <row r="14" s="1" customFormat="1" ht="20" customHeight="1" spans="1:9">
      <c r="A14" s="7">
        <v>10</v>
      </c>
      <c r="B14" s="8" t="s">
        <v>56</v>
      </c>
      <c r="C14" s="7" t="s">
        <v>57</v>
      </c>
      <c r="D14" s="8" t="s">
        <v>58</v>
      </c>
      <c r="E14" s="8" t="s">
        <v>59</v>
      </c>
      <c r="F14" s="8" t="s">
        <v>59</v>
      </c>
      <c r="G14" s="9">
        <v>6872.41202157719</v>
      </c>
      <c r="H14" s="9">
        <f t="shared" si="0"/>
        <v>5841.55021834061</v>
      </c>
      <c r="I14" s="9">
        <f t="shared" si="1"/>
        <v>3573.65425122014</v>
      </c>
    </row>
    <row r="15" s="1" customFormat="1" ht="20" customHeight="1" spans="1:9">
      <c r="A15" s="7">
        <v>11</v>
      </c>
      <c r="B15" s="8" t="s">
        <v>60</v>
      </c>
      <c r="C15" s="7" t="s">
        <v>61</v>
      </c>
      <c r="D15" s="12" t="s">
        <v>62</v>
      </c>
      <c r="E15" s="7" t="s">
        <v>63</v>
      </c>
      <c r="F15" s="7" t="s">
        <v>64</v>
      </c>
      <c r="G15" s="9">
        <v>11763.6940806705</v>
      </c>
      <c r="H15" s="9">
        <f t="shared" si="0"/>
        <v>9999.13996856993</v>
      </c>
      <c r="I15" s="9">
        <f t="shared" si="1"/>
        <v>6117.12092194866</v>
      </c>
    </row>
    <row r="16" s="1" customFormat="1" ht="20" customHeight="1" spans="1:9">
      <c r="A16" s="7">
        <v>12</v>
      </c>
      <c r="B16" s="10" t="s">
        <v>65</v>
      </c>
      <c r="C16" s="8" t="s">
        <v>66</v>
      </c>
      <c r="D16" s="10" t="s">
        <v>67</v>
      </c>
      <c r="E16" s="8" t="s">
        <v>68</v>
      </c>
      <c r="F16" s="10" t="s">
        <v>68</v>
      </c>
      <c r="G16" s="9">
        <v>6014.3093220339</v>
      </c>
      <c r="H16" s="9">
        <f t="shared" si="0"/>
        <v>5112.16292372881</v>
      </c>
      <c r="I16" s="9">
        <f t="shared" si="1"/>
        <v>3127.44084745763</v>
      </c>
    </row>
    <row r="17" s="1" customFormat="1" ht="20" customHeight="1" spans="1:9">
      <c r="A17" s="7">
        <v>13</v>
      </c>
      <c r="B17" s="7" t="s">
        <v>69</v>
      </c>
      <c r="C17" s="11" t="s">
        <v>70</v>
      </c>
      <c r="D17" s="10" t="s">
        <v>69</v>
      </c>
      <c r="E17" s="8" t="s">
        <v>71</v>
      </c>
      <c r="F17" s="10" t="s">
        <v>71</v>
      </c>
      <c r="G17" s="9">
        <v>6315.77</v>
      </c>
      <c r="H17" s="9">
        <f t="shared" si="0"/>
        <v>5368.4045</v>
      </c>
      <c r="I17" s="9">
        <f t="shared" si="1"/>
        <v>3284.2004</v>
      </c>
    </row>
    <row r="18" s="1" customFormat="1" ht="20" customHeight="1" spans="1:9">
      <c r="A18" s="7"/>
      <c r="B18" s="7"/>
      <c r="C18" s="11"/>
      <c r="D18" s="10" t="s">
        <v>72</v>
      </c>
      <c r="E18" s="8" t="s">
        <v>73</v>
      </c>
      <c r="F18" s="10" t="s">
        <v>73</v>
      </c>
      <c r="G18" s="9">
        <v>5776.07692307692</v>
      </c>
      <c r="H18" s="9">
        <f t="shared" si="0"/>
        <v>4909.66538461538</v>
      </c>
      <c r="I18" s="9">
        <f t="shared" si="1"/>
        <v>3003.56</v>
      </c>
    </row>
    <row r="19" s="1" customFormat="1" ht="20" customHeight="1" spans="1:9">
      <c r="A19" s="7"/>
      <c r="B19" s="7"/>
      <c r="C19" s="11"/>
      <c r="D19" s="7" t="s">
        <v>74</v>
      </c>
      <c r="E19" s="11" t="s">
        <v>75</v>
      </c>
      <c r="F19" s="7" t="s">
        <v>75</v>
      </c>
      <c r="G19" s="9">
        <v>3723</v>
      </c>
      <c r="H19" s="9">
        <f t="shared" si="0"/>
        <v>3164.55</v>
      </c>
      <c r="I19" s="9">
        <f t="shared" si="1"/>
        <v>1935.96</v>
      </c>
    </row>
    <row r="20" s="1" customFormat="1" ht="20" customHeight="1" spans="1:9">
      <c r="A20" s="7">
        <v>14</v>
      </c>
      <c r="B20" s="10" t="s">
        <v>76</v>
      </c>
      <c r="C20" s="8" t="s">
        <v>77</v>
      </c>
      <c r="D20" s="10" t="s">
        <v>78</v>
      </c>
      <c r="E20" s="8" t="s">
        <v>79</v>
      </c>
      <c r="F20" s="10" t="s">
        <v>79</v>
      </c>
      <c r="G20" s="9">
        <v>8811.91</v>
      </c>
      <c r="H20" s="9">
        <f t="shared" si="0"/>
        <v>7490.1235</v>
      </c>
      <c r="I20" s="9">
        <f t="shared" si="1"/>
        <v>4582.1932</v>
      </c>
    </row>
    <row r="21" s="1" customFormat="1" ht="20" customHeight="1" spans="1:9">
      <c r="A21" s="7">
        <v>15</v>
      </c>
      <c r="B21" s="7" t="s">
        <v>80</v>
      </c>
      <c r="C21" s="11" t="s">
        <v>81</v>
      </c>
      <c r="D21" s="7" t="s">
        <v>82</v>
      </c>
      <c r="E21" s="11" t="s">
        <v>83</v>
      </c>
      <c r="F21" s="11" t="s">
        <v>83</v>
      </c>
      <c r="G21" s="9">
        <v>9500</v>
      </c>
      <c r="H21" s="9">
        <f t="shared" si="0"/>
        <v>8075</v>
      </c>
      <c r="I21" s="9">
        <f t="shared" si="1"/>
        <v>4940</v>
      </c>
    </row>
    <row r="22" s="1" customFormat="1" ht="20" customHeight="1" spans="1:9">
      <c r="A22" s="7">
        <v>16</v>
      </c>
      <c r="B22" s="10" t="s">
        <v>84</v>
      </c>
      <c r="C22" s="8" t="s">
        <v>85</v>
      </c>
      <c r="D22" s="7" t="s">
        <v>86</v>
      </c>
      <c r="E22" s="11" t="s">
        <v>87</v>
      </c>
      <c r="F22" s="7" t="s">
        <v>88</v>
      </c>
      <c r="G22" s="9">
        <v>4628.83081155433</v>
      </c>
      <c r="H22" s="9">
        <f t="shared" si="0"/>
        <v>3934.50618982118</v>
      </c>
      <c r="I22" s="9">
        <f t="shared" si="1"/>
        <v>2406.99202200825</v>
      </c>
    </row>
    <row r="23" s="1" customFormat="1" ht="20" customHeight="1" spans="1:9">
      <c r="A23" s="7">
        <v>17</v>
      </c>
      <c r="B23" s="10" t="s">
        <v>89</v>
      </c>
      <c r="C23" s="8" t="s">
        <v>90</v>
      </c>
      <c r="D23" s="10" t="s">
        <v>91</v>
      </c>
      <c r="E23" s="8" t="s">
        <v>92</v>
      </c>
      <c r="F23" s="10" t="s">
        <v>92</v>
      </c>
      <c r="G23" s="9">
        <v>8514.9</v>
      </c>
      <c r="H23" s="9">
        <f t="shared" si="0"/>
        <v>7237.665</v>
      </c>
      <c r="I23" s="9">
        <f t="shared" si="1"/>
        <v>4427.748</v>
      </c>
    </row>
    <row r="24" s="1" customFormat="1" ht="20" customHeight="1" spans="1:9">
      <c r="A24" s="7"/>
      <c r="B24" s="10"/>
      <c r="C24" s="8"/>
      <c r="D24" s="7" t="s">
        <v>93</v>
      </c>
      <c r="E24" s="11" t="s">
        <v>94</v>
      </c>
      <c r="F24" s="7" t="s">
        <v>94</v>
      </c>
      <c r="G24" s="9">
        <v>5434.24</v>
      </c>
      <c r="H24" s="9">
        <f t="shared" si="0"/>
        <v>4619.104</v>
      </c>
      <c r="I24" s="9">
        <f t="shared" si="1"/>
        <v>2825.8048</v>
      </c>
    </row>
    <row r="25" s="1" customFormat="1" ht="20" customHeight="1" spans="1:9">
      <c r="A25" s="7"/>
      <c r="B25" s="10"/>
      <c r="C25" s="8"/>
      <c r="D25" s="10" t="s">
        <v>95</v>
      </c>
      <c r="E25" s="8" t="s">
        <v>96</v>
      </c>
      <c r="F25" s="10" t="s">
        <v>96</v>
      </c>
      <c r="G25" s="9">
        <v>3846.95</v>
      </c>
      <c r="H25" s="9">
        <f t="shared" si="0"/>
        <v>3269.9075</v>
      </c>
      <c r="I25" s="9">
        <f t="shared" si="1"/>
        <v>2000.414</v>
      </c>
    </row>
    <row r="26" s="1" customFormat="1" ht="20" customHeight="1" spans="1:9">
      <c r="A26" s="7">
        <v>18</v>
      </c>
      <c r="B26" s="7" t="s">
        <v>97</v>
      </c>
      <c r="C26" s="11" t="s">
        <v>98</v>
      </c>
      <c r="D26" s="7" t="s">
        <v>99</v>
      </c>
      <c r="E26" s="11" t="s">
        <v>100</v>
      </c>
      <c r="F26" s="11" t="s">
        <v>100</v>
      </c>
      <c r="G26" s="9">
        <v>8854.30198019802</v>
      </c>
      <c r="H26" s="9">
        <f t="shared" si="0"/>
        <v>7526.15668316832</v>
      </c>
      <c r="I26" s="9">
        <f t="shared" si="1"/>
        <v>4604.23702970297</v>
      </c>
    </row>
    <row r="27" s="1" customFormat="1" ht="20" customHeight="1" spans="1:9">
      <c r="A27" s="7">
        <v>19</v>
      </c>
      <c r="B27" s="10" t="s">
        <v>101</v>
      </c>
      <c r="C27" s="8" t="s">
        <v>102</v>
      </c>
      <c r="D27" s="10" t="s">
        <v>103</v>
      </c>
      <c r="E27" s="8" t="s">
        <v>104</v>
      </c>
      <c r="F27" s="10" t="s">
        <v>104</v>
      </c>
      <c r="G27" s="9">
        <v>6375.07210626186</v>
      </c>
      <c r="H27" s="9">
        <f t="shared" si="0"/>
        <v>5418.81129032258</v>
      </c>
      <c r="I27" s="9">
        <f t="shared" si="1"/>
        <v>3315.03749525617</v>
      </c>
    </row>
    <row r="28" s="1" customFormat="1" ht="20" customHeight="1" spans="1:9">
      <c r="A28" s="7">
        <v>20</v>
      </c>
      <c r="B28" s="7" t="s">
        <v>105</v>
      </c>
      <c r="C28" s="11" t="s">
        <v>106</v>
      </c>
      <c r="D28" s="7" t="s">
        <v>107</v>
      </c>
      <c r="E28" s="11" t="s">
        <v>108</v>
      </c>
      <c r="F28" s="7" t="s">
        <v>108</v>
      </c>
      <c r="G28" s="9">
        <v>10423.175</v>
      </c>
      <c r="H28" s="9">
        <f t="shared" si="0"/>
        <v>8859.69875</v>
      </c>
      <c r="I28" s="9">
        <f t="shared" si="1"/>
        <v>5420.051</v>
      </c>
    </row>
  </sheetData>
  <mergeCells count="11">
    <mergeCell ref="A1:B1"/>
    <mergeCell ref="A2:I2"/>
    <mergeCell ref="A9:A10"/>
    <mergeCell ref="A17:A19"/>
    <mergeCell ref="A23:A25"/>
    <mergeCell ref="B9:B10"/>
    <mergeCell ref="B17:B19"/>
    <mergeCell ref="B23:B25"/>
    <mergeCell ref="C9:C10"/>
    <mergeCell ref="C17:C19"/>
    <mergeCell ref="C23:C25"/>
  </mergeCells>
  <hyperlinks>
    <hyperlink ref="C16" r:id="rId1" display="A03.06.04.03"/>
    <hyperlink ref="C26" r:id="rId2" display="A11.02.09"/>
  </hyperlinks>
  <printOptions horizontalCentered="1"/>
  <pageMargins left="0.865972222222222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时间不多啦</cp:lastModifiedBy>
  <dcterms:created xsi:type="dcterms:W3CDTF">2026-05-07T06:30:00Z</dcterms:created>
  <dcterms:modified xsi:type="dcterms:W3CDTF">2026-05-07T12:01:36Z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1C0879DFFA234215B837F83756D5846D_13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